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externalLinks/externalLink8.xml" ContentType="application/vnd.openxmlformats-officedocument.spreadsheetml.externalLink+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96" yWindow="96" windowWidth="12612" windowHeight="8868" tabRatio="859"/>
  </bookViews>
  <sheets>
    <sheet name="Caratula" sheetId="65" r:id="rId1"/>
    <sheet name="ECG-1" sheetId="5" r:id="rId2"/>
    <sheet name="ECG-2" sheetId="48" r:id="rId3"/>
    <sheet name="EPC" sheetId="54" r:id="rId4"/>
    <sheet name="APP-1" sheetId="8" r:id="rId5"/>
    <sheet name="APP-2" sheetId="68" r:id="rId6"/>
    <sheet name="APP-3" sheetId="80" r:id="rId7"/>
    <sheet name="APP-4" sheetId="87" r:id="rId8"/>
    <sheet name="AR" sheetId="88" r:id="rId9"/>
    <sheet name="RCR" sheetId="100" r:id="rId10"/>
    <sheet name="PPI" sheetId="98" r:id="rId11"/>
    <sheet name="IAPP" sheetId="47" r:id="rId12"/>
    <sheet name="EAP" sheetId="84" r:id="rId13"/>
    <sheet name="ADS-1" sheetId="22" r:id="rId14"/>
    <sheet name="ADS-2" sheetId="53" r:id="rId15"/>
    <sheet name="SAP" sheetId="26" r:id="rId16"/>
    <sheet name="FIC" sheetId="86" r:id="rId17"/>
    <sheet name="AUR" sheetId="71" r:id="rId18"/>
    <sheet name="PPD" sheetId="67" r:id="rId19"/>
    <sheet name="APR-1" sheetId="101" r:id="rId20"/>
    <sheet name="APR-2" sheetId="102" r:id="rId21"/>
    <sheet name="Formato 6d" sheetId="97"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 localSheetId="10">[2]INICIO!$Y$166:$Y$186</definedName>
    <definedName name="_______EJE1" localSheetId="9">[3]INICIO!$Y$166:$Y$186</definedName>
    <definedName name="_______EJE1">[4]INICIO!$Y$166:$Y$186</definedName>
    <definedName name="_______EJE2" localSheetId="10">[2]INICIO!$Y$188:$Y$229</definedName>
    <definedName name="_______EJE2" localSheetId="9">[3]INICIO!$Y$188:$Y$229</definedName>
    <definedName name="_______EJE2">[4]INICIO!$Y$188:$Y$229</definedName>
    <definedName name="_______EJE3" localSheetId="10">[2]INICIO!$Y$231:$Y$247</definedName>
    <definedName name="_______EJE3" localSheetId="9">[3]INICIO!$Y$231:$Y$247</definedName>
    <definedName name="_______EJE3">[4]INICIO!$Y$231:$Y$247</definedName>
    <definedName name="_______EJE4" localSheetId="10">[2]INICIO!$Y$249:$Y$272</definedName>
    <definedName name="_______EJE4" localSheetId="9">[3]INICIO!$Y$249:$Y$272</definedName>
    <definedName name="_______EJE4">[4]INICIO!$Y$249:$Y$272</definedName>
    <definedName name="_______EJE5" localSheetId="10">[2]INICIO!$Y$274:$Y$287</definedName>
    <definedName name="_______EJE5" localSheetId="9">[3]INICIO!$Y$274:$Y$287</definedName>
    <definedName name="_______EJE5">[4]INICIO!$Y$274:$Y$287</definedName>
    <definedName name="_______EJE6" localSheetId="10">[2]INICIO!$Y$289:$Y$314</definedName>
    <definedName name="_______EJE6" localSheetId="9">[3]INICIO!$Y$289:$Y$314</definedName>
    <definedName name="_______EJE6">[4]INICIO!$Y$289:$Y$314</definedName>
    <definedName name="_______EJE7" localSheetId="10">[2]INICIO!$Y$316:$Y$356</definedName>
    <definedName name="_______EJE7" localSheetId="9">[3]INICIO!$Y$316:$Y$356</definedName>
    <definedName name="_______EJE7">[4]INICIO!$Y$316:$Y$356</definedName>
    <definedName name="______EJE1" localSheetId="10">[2]INICIO!$Y$166:$Y$186</definedName>
    <definedName name="______EJE1" localSheetId="9">[3]INICIO!$Y$166:$Y$186</definedName>
    <definedName name="______EJE1">[4]INICIO!$Y$166:$Y$186</definedName>
    <definedName name="______EJE2" localSheetId="10">[2]INICIO!$Y$188:$Y$229</definedName>
    <definedName name="______EJE2" localSheetId="9">[3]INICIO!$Y$188:$Y$229</definedName>
    <definedName name="______EJE2">[4]INICIO!$Y$188:$Y$229</definedName>
    <definedName name="______EJE3" localSheetId="10">[2]INICIO!$Y$231:$Y$247</definedName>
    <definedName name="______EJE3" localSheetId="9">[3]INICIO!$Y$231:$Y$247</definedName>
    <definedName name="______EJE3">[4]INICIO!$Y$231:$Y$247</definedName>
    <definedName name="______EJE4" localSheetId="10">[2]INICIO!$Y$249:$Y$272</definedName>
    <definedName name="______EJE4" localSheetId="9">[3]INICIO!$Y$249:$Y$272</definedName>
    <definedName name="______EJE4">[4]INICIO!$Y$249:$Y$272</definedName>
    <definedName name="______EJE5" localSheetId="10">[2]INICIO!$Y$274:$Y$287</definedName>
    <definedName name="______EJE5" localSheetId="9">[3]INICIO!$Y$274:$Y$287</definedName>
    <definedName name="______EJE5">[4]INICIO!$Y$274:$Y$287</definedName>
    <definedName name="______EJE6" localSheetId="10">[2]INICIO!$Y$289:$Y$314</definedName>
    <definedName name="______EJE6" localSheetId="9">[3]INICIO!$Y$289:$Y$314</definedName>
    <definedName name="______EJE6">[4]INICIO!$Y$289:$Y$314</definedName>
    <definedName name="______EJE7" localSheetId="10">[2]INICIO!$Y$316:$Y$356</definedName>
    <definedName name="______EJE7" localSheetId="9">[3]INICIO!$Y$316:$Y$356</definedName>
    <definedName name="______EJE7">[4]INICIO!$Y$316:$Y$356</definedName>
    <definedName name="_____EJE1" localSheetId="10">[2]INICIO!$Y$166:$Y$186</definedName>
    <definedName name="_____EJE1" localSheetId="9">[3]INICIO!$Y$166:$Y$186</definedName>
    <definedName name="_____EJE1">[4]INICIO!$Y$166:$Y$186</definedName>
    <definedName name="_____EJE2" localSheetId="10">[2]INICIO!$Y$188:$Y$229</definedName>
    <definedName name="_____EJE2" localSheetId="9">[3]INICIO!$Y$188:$Y$229</definedName>
    <definedName name="_____EJE2">[4]INICIO!$Y$188:$Y$229</definedName>
    <definedName name="_____EJE3" localSheetId="10">[2]INICIO!$Y$231:$Y$247</definedName>
    <definedName name="_____EJE3" localSheetId="9">[3]INICIO!$Y$231:$Y$247</definedName>
    <definedName name="_____EJE3">[4]INICIO!$Y$231:$Y$247</definedName>
    <definedName name="_____EJE4" localSheetId="10">[2]INICIO!$Y$249:$Y$272</definedName>
    <definedName name="_____EJE4" localSheetId="9">[3]INICIO!$Y$249:$Y$272</definedName>
    <definedName name="_____EJE4">[4]INICIO!$Y$249:$Y$272</definedName>
    <definedName name="_____EJE5" localSheetId="10">[2]INICIO!$Y$274:$Y$287</definedName>
    <definedName name="_____EJE5" localSheetId="9">[3]INICIO!$Y$274:$Y$287</definedName>
    <definedName name="_____EJE5">[4]INICIO!$Y$274:$Y$287</definedName>
    <definedName name="_____EJE6" localSheetId="10">[2]INICIO!$Y$289:$Y$314</definedName>
    <definedName name="_____EJE6" localSheetId="9">[3]INICIO!$Y$289:$Y$314</definedName>
    <definedName name="_____EJE6">[4]INICIO!$Y$289:$Y$314</definedName>
    <definedName name="_____EJE7" localSheetId="10">[2]INICIO!$Y$316:$Y$356</definedName>
    <definedName name="_____EJE7" localSheetId="9">[3]INICIO!$Y$316:$Y$356</definedName>
    <definedName name="_____EJE7">[4]INICIO!$Y$316:$Y$356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 localSheetId="8">[4]INICIO!$Y$166:$Y$186</definedName>
    <definedName name="___EJE1" localSheetId="10">[2]INICIO!$Y$166:$Y$186</definedName>
    <definedName name="___EJE1" localSheetId="9">[3]INICIO!$Y$166:$Y$186</definedName>
    <definedName name="___EJE1">[1]INICIO!$Y$166:$Y$186</definedName>
    <definedName name="___EJE2" localSheetId="8">[4]INICIO!$Y$188:$Y$229</definedName>
    <definedName name="___EJE2" localSheetId="10">[2]INICIO!$Y$188:$Y$229</definedName>
    <definedName name="___EJE2" localSheetId="9">[3]INICIO!$Y$188:$Y$229</definedName>
    <definedName name="___EJE2">[1]INICIO!$Y$188:$Y$229</definedName>
    <definedName name="___EJE3" localSheetId="8">[4]INICIO!$Y$231:$Y$247</definedName>
    <definedName name="___EJE3" localSheetId="10">[2]INICIO!$Y$231:$Y$247</definedName>
    <definedName name="___EJE3" localSheetId="9">[3]INICIO!$Y$231:$Y$247</definedName>
    <definedName name="___EJE3">[1]INICIO!$Y$231:$Y$247</definedName>
    <definedName name="___EJE4" localSheetId="8">[4]INICIO!$Y$249:$Y$272</definedName>
    <definedName name="___EJE4" localSheetId="10">[2]INICIO!$Y$249:$Y$272</definedName>
    <definedName name="___EJE4" localSheetId="9">[3]INICIO!$Y$249:$Y$272</definedName>
    <definedName name="___EJE4">[1]INICIO!$Y$249:$Y$272</definedName>
    <definedName name="___EJE5" localSheetId="8">[4]INICIO!$Y$274:$Y$287</definedName>
    <definedName name="___EJE5" localSheetId="10">[2]INICIO!$Y$274:$Y$287</definedName>
    <definedName name="___EJE5" localSheetId="9">[3]INICIO!$Y$274:$Y$287</definedName>
    <definedName name="___EJE5">[1]INICIO!$Y$274:$Y$287</definedName>
    <definedName name="___EJE6" localSheetId="8">[4]INICIO!$Y$289:$Y$314</definedName>
    <definedName name="___EJE6" localSheetId="10">[2]INICIO!$Y$289:$Y$314</definedName>
    <definedName name="___EJE6" localSheetId="9">[3]INICIO!$Y$289:$Y$314</definedName>
    <definedName name="___EJE6">[1]INICIO!$Y$289:$Y$314</definedName>
    <definedName name="___EJE7" localSheetId="8">[4]INICIO!$Y$316:$Y$356</definedName>
    <definedName name="___EJE7" localSheetId="10">[2]INICIO!$Y$316:$Y$356</definedName>
    <definedName name="___EJE7" localSheetId="9">[3]INICIO!$Y$316:$Y$356</definedName>
    <definedName name="___EJE7">[1]INICIO!$Y$316:$Y$356</definedName>
    <definedName name="__EJE1" localSheetId="8">[4]INICIO!$Y$166:$Y$186</definedName>
    <definedName name="__EJE1" localSheetId="10">[2]INICIO!$Y$166:$Y$186</definedName>
    <definedName name="__EJE1" localSheetId="9">[3]INICIO!$Y$166:$Y$186</definedName>
    <definedName name="__EJE1">[1]INICIO!$Y$166:$Y$186</definedName>
    <definedName name="__EJE2" localSheetId="8">[4]INICIO!$Y$188:$Y$229</definedName>
    <definedName name="__EJE2" localSheetId="10">[2]INICIO!$Y$188:$Y$229</definedName>
    <definedName name="__EJE2" localSheetId="9">[3]INICIO!$Y$188:$Y$229</definedName>
    <definedName name="__EJE2">[1]INICIO!$Y$188:$Y$229</definedName>
    <definedName name="__EJE3" localSheetId="8">[4]INICIO!$Y$231:$Y$247</definedName>
    <definedName name="__EJE3" localSheetId="10">[2]INICIO!$Y$231:$Y$247</definedName>
    <definedName name="__EJE3" localSheetId="9">[3]INICIO!$Y$231:$Y$247</definedName>
    <definedName name="__EJE3">[1]INICIO!$Y$231:$Y$247</definedName>
    <definedName name="__EJE4" localSheetId="8">[4]INICIO!$Y$249:$Y$272</definedName>
    <definedName name="__EJE4" localSheetId="10">[2]INICIO!$Y$249:$Y$272</definedName>
    <definedName name="__EJE4" localSheetId="9">[3]INICIO!$Y$249:$Y$272</definedName>
    <definedName name="__EJE4">[1]INICIO!$Y$249:$Y$272</definedName>
    <definedName name="__EJE5" localSheetId="8">[4]INICIO!$Y$274:$Y$287</definedName>
    <definedName name="__EJE5" localSheetId="10">[2]INICIO!$Y$274:$Y$287</definedName>
    <definedName name="__EJE5" localSheetId="9">[3]INICIO!$Y$274:$Y$287</definedName>
    <definedName name="__EJE5">[1]INICIO!$Y$274:$Y$287</definedName>
    <definedName name="__EJE6" localSheetId="8">[4]INICIO!$Y$289:$Y$314</definedName>
    <definedName name="__EJE6" localSheetId="10">[2]INICIO!$Y$289:$Y$314</definedName>
    <definedName name="__EJE6" localSheetId="9">[3]INICIO!$Y$289:$Y$314</definedName>
    <definedName name="__EJE6">[1]INICIO!$Y$289:$Y$314</definedName>
    <definedName name="__EJE7" localSheetId="8">[4]INICIO!$Y$316:$Y$356</definedName>
    <definedName name="__EJE7" localSheetId="10">[2]INICIO!$Y$316:$Y$356</definedName>
    <definedName name="__EJE7" localSheetId="9">[3]INICIO!$Y$316:$Y$356</definedName>
    <definedName name="__EJE7">[1]INICIO!$Y$316:$Y$356</definedName>
    <definedName name="_EJE1" localSheetId="8">[4]INICIO!$Y$166:$Y$186</definedName>
    <definedName name="_EJE1" localSheetId="11">[5]INICIO!$Y$166:$Y$186</definedName>
    <definedName name="_EJE1" localSheetId="10">[2]INICIO!$Y$166:$Y$186</definedName>
    <definedName name="_EJE1" localSheetId="9">[3]INICIO!$Y$166:$Y$186</definedName>
    <definedName name="_EJE1">[1]INICIO!$Y$166:$Y$186</definedName>
    <definedName name="_EJE2" localSheetId="8">[4]INICIO!$Y$188:$Y$229</definedName>
    <definedName name="_EJE2" localSheetId="11">[5]INICIO!$Y$188:$Y$229</definedName>
    <definedName name="_EJE2" localSheetId="10">[2]INICIO!$Y$188:$Y$229</definedName>
    <definedName name="_EJE2" localSheetId="9">[3]INICIO!$Y$188:$Y$229</definedName>
    <definedName name="_EJE2">[1]INICIO!$Y$188:$Y$229</definedName>
    <definedName name="_EJE3" localSheetId="8">[4]INICIO!$Y$231:$Y$247</definedName>
    <definedName name="_EJE3" localSheetId="11">[5]INICIO!$Y$231:$Y$247</definedName>
    <definedName name="_EJE3" localSheetId="10">[2]INICIO!$Y$231:$Y$247</definedName>
    <definedName name="_EJE3" localSheetId="9">[3]INICIO!$Y$231:$Y$247</definedName>
    <definedName name="_EJE3">[1]INICIO!$Y$231:$Y$247</definedName>
    <definedName name="_EJE4" localSheetId="8">[4]INICIO!$Y$249:$Y$272</definedName>
    <definedName name="_EJE4" localSheetId="11">[5]INICIO!$Y$249:$Y$272</definedName>
    <definedName name="_EJE4" localSheetId="10">[2]INICIO!$Y$249:$Y$272</definedName>
    <definedName name="_EJE4" localSheetId="9">[3]INICIO!$Y$249:$Y$272</definedName>
    <definedName name="_EJE4">[1]INICIO!$Y$249:$Y$272</definedName>
    <definedName name="_EJE5" localSheetId="8">[4]INICIO!$Y$274:$Y$287</definedName>
    <definedName name="_EJE5" localSheetId="11">[5]INICIO!$Y$274:$Y$287</definedName>
    <definedName name="_EJE5" localSheetId="10">[2]INICIO!$Y$274:$Y$287</definedName>
    <definedName name="_EJE5" localSheetId="9">[3]INICIO!$Y$274:$Y$287</definedName>
    <definedName name="_EJE5">[1]INICIO!$Y$274:$Y$287</definedName>
    <definedName name="_EJE6" localSheetId="8">[4]INICIO!$Y$289:$Y$314</definedName>
    <definedName name="_EJE6" localSheetId="11">[5]INICIO!$Y$289:$Y$314</definedName>
    <definedName name="_EJE6" localSheetId="10">[2]INICIO!$Y$289:$Y$314</definedName>
    <definedName name="_EJE6" localSheetId="9">[3]INICIO!$Y$289:$Y$314</definedName>
    <definedName name="_EJE6">[1]INICIO!$Y$289:$Y$314</definedName>
    <definedName name="_EJE7" localSheetId="8">[4]INICIO!$Y$316:$Y$356</definedName>
    <definedName name="_EJE7" localSheetId="11">[5]INICIO!$Y$316:$Y$356</definedName>
    <definedName name="_EJE7" localSheetId="10">[2]INICIO!$Y$316:$Y$356</definedName>
    <definedName name="_EJE7" localSheetId="9">[3]INICIO!$Y$316:$Y$356</definedName>
    <definedName name="_EJE7">[1]INICIO!$Y$316:$Y$356</definedName>
    <definedName name="_Toc256789589" localSheetId="3">EPC!$A$1</definedName>
    <definedName name="adys_tipo" localSheetId="8">[4]INICIO!$AR$24:$AR$27</definedName>
    <definedName name="adys_tipo" localSheetId="11">[5]INICIO!$AR$24:$AR$27</definedName>
    <definedName name="adys_tipo" localSheetId="10">[2]INICIO!$AR$24:$AR$27</definedName>
    <definedName name="adys_tipo" localSheetId="9">[3]INICIO!$AR$24:$AR$27</definedName>
    <definedName name="adys_tipo">[1]INICIO!$AR$24:$AR$27</definedName>
    <definedName name="AI" localSheetId="8">[4]INICIO!$AU$5:$AW$543</definedName>
    <definedName name="AI" localSheetId="11">[5]INICIO!$AU$5:$AW$543</definedName>
    <definedName name="AI" localSheetId="10">[2]INICIO!$AU$5:$AW$543</definedName>
    <definedName name="AI" localSheetId="9">[3]INICIO!$AU$5:$AW$543</definedName>
    <definedName name="AI">[1]INICIO!$AU$5:$AW$543</definedName>
    <definedName name="_xlnm.Print_Area" localSheetId="5">'APP-2'!$A$1:$G$47</definedName>
    <definedName name="_xlnm.Print_Area" localSheetId="6">'APP-3'!$A$1:$U$33</definedName>
    <definedName name="_xlnm.Print_Area" localSheetId="8">AR!$A$1:$R$167</definedName>
    <definedName name="_xlnm.Print_Area" localSheetId="11">IAPP!$A$1:$K$136</definedName>
    <definedName name="_xlnm.Print_Area" localSheetId="15">SAP!$A$1:$G$24</definedName>
    <definedName name="CAPIT" localSheetId="19">#REF!</definedName>
    <definedName name="CAPIT" localSheetId="20">#REF!</definedName>
    <definedName name="CAPIT" localSheetId="8">#REF!</definedName>
    <definedName name="CAPIT" localSheetId="21">#REF!</definedName>
    <definedName name="CAPIT" localSheetId="10">#REF!</definedName>
    <definedName name="CAPIT" localSheetId="9">#REF!</definedName>
    <definedName name="CAPIT">#REF!</definedName>
    <definedName name="CENPAR" localSheetId="19">#REF!</definedName>
    <definedName name="CENPAR" localSheetId="20">#REF!</definedName>
    <definedName name="CENPAR" localSheetId="8">#REF!</definedName>
    <definedName name="CENPAR" localSheetId="21">#REF!</definedName>
    <definedName name="CENPAR" localSheetId="10">#REF!</definedName>
    <definedName name="CENPAR" localSheetId="9">#REF!</definedName>
    <definedName name="CENPAR">#REF!</definedName>
    <definedName name="datos" localSheetId="19">OFFSET([1]datos!$A$1,0,0,COUNTA([1]datos!$A$1:$A$65536),23)</definedName>
    <definedName name="datos" localSheetId="20">OFFSET([1]datos!$A$1,0,0,COUNTA([1]datos!$A$1:$A$65536),23)</definedName>
    <definedName name="datos" localSheetId="8">OFFSET([6]datos!$A$1,0,0,COUNTA([6]datos!$A$1:$A$65536),23)</definedName>
    <definedName name="datos" localSheetId="17">OFFSET([1]datos!$A$1,0,0,COUNTA([1]datos!$A$1:$A$65536),23)</definedName>
    <definedName name="datos" localSheetId="11">OFFSET([7]datos!$A$1,0,0,COUNTA([7]datos!$A$1:$A$65536),23)</definedName>
    <definedName name="datos" localSheetId="10">OFFSET([8]datos!$A$1,0,0,COUNTA([8]datos!$A$1:$A$65536),23)</definedName>
    <definedName name="datos" localSheetId="9">OFFSET([9]datos!$A$1,0,0,COUNTA([9]datos!$A$1:$A$65536),23)</definedName>
    <definedName name="datos">OFFSET([10]datos!$A$1,0,0,COUNTA([10]datos!$A$1:$A$65536),23)</definedName>
    <definedName name="dc" localSheetId="19">#REF!</definedName>
    <definedName name="dc" localSheetId="20">#REF!</definedName>
    <definedName name="dc" localSheetId="8">#REF!</definedName>
    <definedName name="dc" localSheetId="21">#REF!</definedName>
    <definedName name="dc" localSheetId="10">#REF!</definedName>
    <definedName name="dc" localSheetId="9">#REF!</definedName>
    <definedName name="dc">#REF!</definedName>
    <definedName name="DEFAULT" localSheetId="8">[4]INICIO!$AA$10</definedName>
    <definedName name="DEFAULT" localSheetId="11">[5]INICIO!$AA$10</definedName>
    <definedName name="DEFAULT" localSheetId="10">[2]INICIO!$AA$10</definedName>
    <definedName name="DEFAULT" localSheetId="9">[3]INICIO!$AA$10</definedName>
    <definedName name="DEFAULT">[1]INICIO!$AA$10</definedName>
    <definedName name="DEUDA" localSheetId="19">#REF!</definedName>
    <definedName name="DEUDA" localSheetId="20">#REF!</definedName>
    <definedName name="DEUDA" localSheetId="8">#REF!</definedName>
    <definedName name="DEUDA" localSheetId="21">#REF!</definedName>
    <definedName name="DEUDA" localSheetId="10">#REF!</definedName>
    <definedName name="DEUDA" localSheetId="9">#REF!</definedName>
    <definedName name="DEUDA">#REF!</definedName>
    <definedName name="egvb" localSheetId="19">#REF!</definedName>
    <definedName name="egvb" localSheetId="20">#REF!</definedName>
    <definedName name="egvb" localSheetId="8">#REF!</definedName>
    <definedName name="egvb" localSheetId="21">#REF!</definedName>
    <definedName name="egvb" localSheetId="10">#REF!</definedName>
    <definedName name="egvb" localSheetId="9">#REF!</definedName>
    <definedName name="egvb">#REF!</definedName>
    <definedName name="EJER" localSheetId="19">#REF!</definedName>
    <definedName name="EJER" localSheetId="20">#REF!</definedName>
    <definedName name="EJER" localSheetId="8">#REF!</definedName>
    <definedName name="EJER" localSheetId="21">#REF!</definedName>
    <definedName name="EJER" localSheetId="10">#REF!</definedName>
    <definedName name="EJER" localSheetId="9">#REF!</definedName>
    <definedName name="EJER">#REF!</definedName>
    <definedName name="EJES" localSheetId="8">[4]INICIO!$Y$151:$Y$157</definedName>
    <definedName name="EJES" localSheetId="11">[5]INICIO!$Y$151:$Y$157</definedName>
    <definedName name="EJES" localSheetId="10">[2]INICIO!$Y$151:$Y$157</definedName>
    <definedName name="EJES" localSheetId="9">[3]INICIO!$Y$151:$Y$157</definedName>
    <definedName name="EJES">[1]INICIO!$Y$151:$Y$157</definedName>
    <definedName name="ENFPEM" localSheetId="19">#REF!</definedName>
    <definedName name="ENFPEM" localSheetId="20">#REF!</definedName>
    <definedName name="ENFPEM" localSheetId="21">#REF!</definedName>
    <definedName name="ENFPEM" localSheetId="9">#REF!</definedName>
    <definedName name="ENFPEM">#REF!</definedName>
    <definedName name="fidco" localSheetId="20">[9]INICIO!#REF!</definedName>
    <definedName name="fidco">[9]INICIO!#REF!</definedName>
    <definedName name="FIDCOS" localSheetId="8">[4]INICIO!$DH$5:$DI$96</definedName>
    <definedName name="FIDCOS" localSheetId="11">[5]INICIO!$DH$5:$DI$96</definedName>
    <definedName name="FIDCOS" localSheetId="10">[2]INICIO!$DH$5:$DI$96</definedName>
    <definedName name="FIDCOS" localSheetId="9">[3]INICIO!$DH$5:$DI$96</definedName>
    <definedName name="FIDCOS">[1]INICIO!$DH$5:$DI$96</definedName>
    <definedName name="FPC" localSheetId="8">[4]INICIO!$DE$5:$DF$96</definedName>
    <definedName name="FPC" localSheetId="11">[5]INICIO!$DE$5:$DF$96</definedName>
    <definedName name="FPC" localSheetId="10">[2]INICIO!$DE$5:$DF$96</definedName>
    <definedName name="FPC" localSheetId="9">[3]INICIO!$DE$5:$DF$96</definedName>
    <definedName name="FPC">[1]INICIO!$DE$5:$DF$96</definedName>
    <definedName name="gasto_gci" localSheetId="8">[4]INICIO!$AO$48:$AO$49</definedName>
    <definedName name="gasto_gci" localSheetId="11">[5]INICIO!$AO$48:$AO$49</definedName>
    <definedName name="gasto_gci" localSheetId="10">[2]INICIO!$AO$48:$AO$49</definedName>
    <definedName name="gasto_gci" localSheetId="9">[3]INICIO!$AO$48:$AO$49</definedName>
    <definedName name="gasto_gci">[1]INICIO!$AO$48:$AO$49</definedName>
    <definedName name="KEY" localSheetId="10">[11]cats!$A$1:$B$9</definedName>
    <definedName name="KEY" localSheetId="9">[12]cats!$A$1:$B$9</definedName>
    <definedName name="KEY">[13]cats!$A$1:$B$9</definedName>
    <definedName name="LABEL" localSheetId="19">[1]INICIO!$AY$5:$AZ$97</definedName>
    <definedName name="LABEL" localSheetId="20">[1]INICIO!$AY$5:$AZ$97</definedName>
    <definedName name="LABEL" localSheetId="8">[6]INICIO!$AY$5:$AZ$97</definedName>
    <definedName name="LABEL" localSheetId="17">[1]INICIO!$AY$5:$AZ$97</definedName>
    <definedName name="LABEL" localSheetId="11">[7]INICIO!$AY$5:$AZ$97</definedName>
    <definedName name="LABEL" localSheetId="10">[8]INICIO!$AY$5:$AZ$97</definedName>
    <definedName name="LABEL" localSheetId="9">[9]INICIO!$AY$5:$AZ$97</definedName>
    <definedName name="LABEL">[10]INICIO!$AY$5:$AZ$97</definedName>
    <definedName name="label1g" localSheetId="8">[4]INICIO!$AA$19</definedName>
    <definedName name="label1g" localSheetId="11">[5]INICIO!$AA$19</definedName>
    <definedName name="label1g" localSheetId="10">[2]INICIO!$AA$19</definedName>
    <definedName name="label1g" localSheetId="9">[3]INICIO!$AA$19</definedName>
    <definedName name="label1g">[1]INICIO!$AA$19</definedName>
    <definedName name="label1S" localSheetId="8">[4]INICIO!$AA$22</definedName>
    <definedName name="label1S" localSheetId="11">[5]INICIO!$AA$22</definedName>
    <definedName name="label1S" localSheetId="10">[2]INICIO!$AA$22</definedName>
    <definedName name="label1S" localSheetId="9">[3]INICIO!$AA$22</definedName>
    <definedName name="label1S">[1]INICIO!$AA$22</definedName>
    <definedName name="label2g" localSheetId="8">[4]INICIO!$AA$20</definedName>
    <definedName name="label2g" localSheetId="11">[5]INICIO!$AA$20</definedName>
    <definedName name="label2g" localSheetId="10">[2]INICIO!$AA$20</definedName>
    <definedName name="label2g" localSheetId="9">[3]INICIO!$AA$20</definedName>
    <definedName name="label2g">[1]INICIO!$AA$20</definedName>
    <definedName name="label2S" localSheetId="8">[4]INICIO!$AA$23</definedName>
    <definedName name="label2S" localSheetId="11">[5]INICIO!$AA$23</definedName>
    <definedName name="label2S" localSheetId="10">[2]INICIO!$AA$23</definedName>
    <definedName name="label2S" localSheetId="9">[3]INICIO!$AA$23</definedName>
    <definedName name="label2S">[1]INICIO!$AA$23</definedName>
    <definedName name="Líneadeacción" localSheetId="6">[10]INICIO!#REF!</definedName>
    <definedName name="Líneadeacción" localSheetId="7">[10]INICIO!#REF!</definedName>
    <definedName name="Líneadeacción" localSheetId="19">[10]INICIO!#REF!</definedName>
    <definedName name="Líneadeacción" localSheetId="20">[10]INICIO!#REF!</definedName>
    <definedName name="Líneadeacción" localSheetId="8">[6]INICIO!#REF!</definedName>
    <definedName name="Líneadeacción" localSheetId="12">[10]INICIO!#REF!</definedName>
    <definedName name="Líneadeacción" localSheetId="16">[10]INICIO!#REF!</definedName>
    <definedName name="Líneadeacción" localSheetId="21">[10]INICIO!#REF!</definedName>
    <definedName name="Líneadeacción" localSheetId="10">[8]INICIO!#REF!</definedName>
    <definedName name="Líneadeacción" localSheetId="9">[9]INICIO!#REF!</definedName>
    <definedName name="Líneadeacción">[10]INICIO!#REF!</definedName>
    <definedName name="LISTA_2016" localSheetId="19">#REF!</definedName>
    <definedName name="LISTA_2016" localSheetId="20">#REF!</definedName>
    <definedName name="LISTA_2016" localSheetId="21">#REF!</definedName>
    <definedName name="LISTA_2016" localSheetId="9">#REF!</definedName>
    <definedName name="LISTA_2016">#REF!</definedName>
    <definedName name="lista_ai" localSheetId="8">[4]INICIO!$AO$55:$AO$96</definedName>
    <definedName name="lista_ai" localSheetId="11">[5]INICIO!$AO$55:$AO$96</definedName>
    <definedName name="lista_ai" localSheetId="10">[2]INICIO!$AO$55:$AO$96</definedName>
    <definedName name="lista_ai" localSheetId="9">[3]INICIO!$AO$55:$AO$96</definedName>
    <definedName name="lista_ai">[1]INICIO!$AO$55:$AO$96</definedName>
    <definedName name="lista_deleg" localSheetId="8">[4]INICIO!$AR$34:$AR$49</definedName>
    <definedName name="lista_deleg" localSheetId="11">[5]INICIO!$AR$34:$AR$49</definedName>
    <definedName name="lista_deleg" localSheetId="10">[2]INICIO!$AR$34:$AR$49</definedName>
    <definedName name="lista_deleg" localSheetId="9">[3]INICIO!$AR$34:$AR$49</definedName>
    <definedName name="lista_deleg">[1]INICIO!$AR$34:$AR$49</definedName>
    <definedName name="lista_eppa" localSheetId="8">[4]INICIO!$AR$55:$AS$149</definedName>
    <definedName name="lista_eppa" localSheetId="11">[5]INICIO!$AR$55:$AS$149</definedName>
    <definedName name="lista_eppa" localSheetId="10">[2]INICIO!$AR$55:$AS$149</definedName>
    <definedName name="lista_eppa" localSheetId="9">[3]INICIO!$AR$55:$AS$149</definedName>
    <definedName name="lista_eppa">[1]INICIO!$AR$55:$AS$149</definedName>
    <definedName name="LISTA_UR" localSheetId="8">[4]INICIO!$Y$4:$Z$93</definedName>
    <definedName name="LISTA_UR" localSheetId="11">[5]INICIO!$Y$4:$Z$93</definedName>
    <definedName name="LISTA_UR" localSheetId="10">[2]INICIO!$Y$4:$Z$93</definedName>
    <definedName name="LISTA_UR" localSheetId="9">[3]INICIO!$Y$4:$Z$93</definedName>
    <definedName name="LISTA_UR">[1]INICIO!$Y$4:$Z$93</definedName>
    <definedName name="MAPPEGS" localSheetId="7">[10]INICIO!#REF!</definedName>
    <definedName name="MAPPEGS" localSheetId="19">[10]INICIO!#REF!</definedName>
    <definedName name="MAPPEGS" localSheetId="20">[10]INICIO!#REF!</definedName>
    <definedName name="MAPPEGS" localSheetId="8">[6]INICIO!#REF!</definedName>
    <definedName name="MAPPEGS" localSheetId="12">[10]INICIO!#REF!</definedName>
    <definedName name="MAPPEGS" localSheetId="16">[10]INICIO!#REF!</definedName>
    <definedName name="MAPPEGS" localSheetId="21">[10]INICIO!#REF!</definedName>
    <definedName name="MAPPEGS" localSheetId="10">[8]INICIO!#REF!</definedName>
    <definedName name="MAPPEGS" localSheetId="9">[9]INICIO!#REF!</definedName>
    <definedName name="MAPPEGS">[10]INICIO!#REF!</definedName>
    <definedName name="MODIF" localSheetId="8">[4]datos!$U$2:$U$31674</definedName>
    <definedName name="MODIF" localSheetId="11">[5]datos!$U$2:$U$31674</definedName>
    <definedName name="MODIF" localSheetId="10">[2]datos!$U$2:$U$31674</definedName>
    <definedName name="MODIF" localSheetId="9">[3]datos!$U$2:$U$31674</definedName>
    <definedName name="MODIF">[1]datos!$U$2:$U$31674</definedName>
    <definedName name="MSG_ERROR1" localSheetId="19">[1]INICIO!$AA$11</definedName>
    <definedName name="MSG_ERROR1" localSheetId="20">[1]INICIO!$AA$11</definedName>
    <definedName name="MSG_ERROR1" localSheetId="8">[6]INICIO!$AA$11</definedName>
    <definedName name="MSG_ERROR1" localSheetId="17">[1]INICIO!$AA$11</definedName>
    <definedName name="MSG_ERROR1" localSheetId="11">[7]INICIO!$AA$11</definedName>
    <definedName name="MSG_ERROR1" localSheetId="10">[8]INICIO!$AA$11</definedName>
    <definedName name="MSG_ERROR1" localSheetId="9">[9]INICIO!$AA$11</definedName>
    <definedName name="MSG_ERROR1">[10]INICIO!$AA$11</definedName>
    <definedName name="MSG_ERROR2" localSheetId="8">[4]INICIO!$AA$12</definedName>
    <definedName name="MSG_ERROR2" localSheetId="11">[5]INICIO!$AA$12</definedName>
    <definedName name="MSG_ERROR2" localSheetId="10">[2]INICIO!$AA$12</definedName>
    <definedName name="MSG_ERROR2" localSheetId="9">[3]INICIO!$AA$12</definedName>
    <definedName name="MSG_ERROR2">[1]INICIO!$AA$12</definedName>
    <definedName name="OPCION2" localSheetId="14">[10]INICIO!#REF!</definedName>
    <definedName name="OPCION2" localSheetId="6">[10]INICIO!#REF!</definedName>
    <definedName name="OPCION2" localSheetId="7">[10]INICIO!#REF!</definedName>
    <definedName name="OPCION2" localSheetId="19">[1]INICIO!#REF!</definedName>
    <definedName name="OPCION2" localSheetId="20">[1]INICIO!#REF!</definedName>
    <definedName name="OPCION2" localSheetId="8">[6]INICIO!#REF!</definedName>
    <definedName name="OPCION2" localSheetId="17">[1]INICIO!#REF!</definedName>
    <definedName name="OPCION2" localSheetId="12">[10]INICIO!#REF!</definedName>
    <definedName name="OPCION2" localSheetId="2">[10]INICIO!#REF!</definedName>
    <definedName name="OPCION2" localSheetId="3">[10]INICIO!#REF!</definedName>
    <definedName name="OPCION2" localSheetId="16">[10]INICIO!#REF!</definedName>
    <definedName name="OPCION2" localSheetId="21">[10]INICIO!#REF!</definedName>
    <definedName name="OPCION2" localSheetId="11">[7]INICIO!#REF!</definedName>
    <definedName name="OPCION2" localSheetId="18">[10]INICIO!#REF!</definedName>
    <definedName name="OPCION2" localSheetId="10">[8]INICIO!#REF!</definedName>
    <definedName name="OPCION2" localSheetId="9">[9]INICIO!#REF!</definedName>
    <definedName name="OPCION2">[10]INICIO!#REF!</definedName>
    <definedName name="ORIG" localSheetId="8">[4]datos!$T$2:$T$31674</definedName>
    <definedName name="ORIG" localSheetId="11">[5]datos!$T$2:$T$31674</definedName>
    <definedName name="ORIG" localSheetId="10">[2]datos!$T$2:$T$31674</definedName>
    <definedName name="ORIG" localSheetId="9">[3]datos!$T$2:$T$31674</definedName>
    <definedName name="ORIG">[1]datos!$T$2:$T$31674</definedName>
    <definedName name="P" localSheetId="8">[4]INICIO!$AO$5:$AP$32</definedName>
    <definedName name="P" localSheetId="11">[5]INICIO!$AO$5:$AP$32</definedName>
    <definedName name="P" localSheetId="10">[2]INICIO!$AO$5:$AP$32</definedName>
    <definedName name="P" localSheetId="9">[3]INICIO!$AO$5:$AP$32</definedName>
    <definedName name="P">[1]INICIO!$AO$5:$AP$32</definedName>
    <definedName name="P_K" localSheetId="8">[4]INICIO!$AO$5:$AO$32</definedName>
    <definedName name="P_K" localSheetId="11">[5]INICIO!$AO$5:$AO$32</definedName>
    <definedName name="P_K" localSheetId="10">[2]INICIO!$AO$5:$AO$32</definedName>
    <definedName name="P_K" localSheetId="9">[3]INICIO!$AO$5:$AO$32</definedName>
    <definedName name="P_K">[1]INICIO!$AO$5:$AO$32</definedName>
    <definedName name="PE" localSheetId="8">[4]INICIO!$AR$5:$AS$16</definedName>
    <definedName name="PE" localSheetId="11">[5]INICIO!$AR$5:$AS$16</definedName>
    <definedName name="PE" localSheetId="10">[2]INICIO!$AR$5:$AS$16</definedName>
    <definedName name="PE" localSheetId="9">[3]INICIO!$AR$5:$AS$16</definedName>
    <definedName name="PE">[1]INICIO!$AR$5:$AS$16</definedName>
    <definedName name="PE_K" localSheetId="8">[4]INICIO!$AR$5:$AR$16</definedName>
    <definedName name="PE_K" localSheetId="11">[5]INICIO!$AR$5:$AR$16</definedName>
    <definedName name="PE_K" localSheetId="10">[2]INICIO!$AR$5:$AR$16</definedName>
    <definedName name="PE_K" localSheetId="9">[3]INICIO!$AR$5:$AR$16</definedName>
    <definedName name="PE_K">[1]INICIO!$AR$5:$AR$16</definedName>
    <definedName name="PEDO" localSheetId="19">[6]INICIO!#REF!</definedName>
    <definedName name="PEDO" localSheetId="20">[6]INICIO!#REF!</definedName>
    <definedName name="PEDO" localSheetId="8">[6]INICIO!#REF!</definedName>
    <definedName name="PEDO" localSheetId="21">[6]INICIO!#REF!</definedName>
    <definedName name="PEDO" localSheetId="10">[8]INICIO!#REF!</definedName>
    <definedName name="PEDO" localSheetId="9">[9]INICIO!#REF!</definedName>
    <definedName name="PEDO">[6]INICIO!#REF!</definedName>
    <definedName name="PERIODO" localSheetId="19">#REF!</definedName>
    <definedName name="PERIODO" localSheetId="20">#REF!</definedName>
    <definedName name="PERIODO" localSheetId="8">#REF!</definedName>
    <definedName name="PERIODO" localSheetId="21">#REF!</definedName>
    <definedName name="PERIODO" localSheetId="10">#REF!</definedName>
    <definedName name="PERIODO" localSheetId="9">#REF!</definedName>
    <definedName name="PERIODO">#REF!</definedName>
    <definedName name="PRC" localSheetId="20">#REF!</definedName>
    <definedName name="PRC" localSheetId="9">#REF!</definedName>
    <definedName name="PRC">#REF!</definedName>
    <definedName name="PROG" localSheetId="19">#REF!</definedName>
    <definedName name="PROG" localSheetId="20">#REF!</definedName>
    <definedName name="PROG" localSheetId="8">#REF!</definedName>
    <definedName name="PROG" localSheetId="21">#REF!</definedName>
    <definedName name="PROG" localSheetId="10">#REF!</definedName>
    <definedName name="PROG" localSheetId="9">#REF!</definedName>
    <definedName name="PROG">#REF!</definedName>
    <definedName name="ptda" localSheetId="19">#REF!</definedName>
    <definedName name="ptda" localSheetId="20">#REF!</definedName>
    <definedName name="ptda" localSheetId="8">#REF!</definedName>
    <definedName name="ptda" localSheetId="21">#REF!</definedName>
    <definedName name="ptda" localSheetId="10">#REF!</definedName>
    <definedName name="ptda" localSheetId="9">#REF!</definedName>
    <definedName name="ptda">#REF!</definedName>
    <definedName name="RE">[10]INICIO!$AA$11</definedName>
    <definedName name="rubros_fpc" localSheetId="8">[4]INICIO!$AO$39:$AO$42</definedName>
    <definedName name="rubros_fpc" localSheetId="11">[5]INICIO!$AO$39:$AO$42</definedName>
    <definedName name="rubros_fpc" localSheetId="10">[2]INICIO!$AO$39:$AO$42</definedName>
    <definedName name="rubros_fpc" localSheetId="9">[3]INICIO!$AO$39:$AO$42</definedName>
    <definedName name="rubros_fpc">[1]INICIO!$AO$39:$AO$42</definedName>
    <definedName name="_xlnm.Print_Titles" localSheetId="13">'ADS-1'!$1:$6</definedName>
    <definedName name="_xlnm.Print_Titles" localSheetId="14">'ADS-2'!$1:$6</definedName>
    <definedName name="_xlnm.Print_Titles" localSheetId="4">'APP-1'!$1:$7</definedName>
    <definedName name="_xlnm.Print_Titles" localSheetId="5">'APP-2'!$1:$6</definedName>
    <definedName name="_xlnm.Print_Titles" localSheetId="6">'APP-3'!$1:$8</definedName>
    <definedName name="_xlnm.Print_Titles" localSheetId="7">'APP-4'!$1:$6</definedName>
    <definedName name="_xlnm.Print_Titles" localSheetId="19">'APR-1'!$3:$7</definedName>
    <definedName name="_xlnm.Print_Titles" localSheetId="20">'APR-2'!$3:$7</definedName>
    <definedName name="_xlnm.Print_Titles" localSheetId="8">AR!$1:$6</definedName>
    <definedName name="_xlnm.Print_Titles" localSheetId="17">AUR!$1:$6</definedName>
    <definedName name="_xlnm.Print_Titles" localSheetId="12">EAP!$1:$11</definedName>
    <definedName name="_xlnm.Print_Titles" localSheetId="1">'ECG-1'!$1:$6</definedName>
    <definedName name="_xlnm.Print_Titles" localSheetId="2">'ECG-2'!$1:$6</definedName>
    <definedName name="_xlnm.Print_Titles" localSheetId="3">EPC!$1:$6</definedName>
    <definedName name="_xlnm.Print_Titles" localSheetId="16">FIC!$1:$9</definedName>
    <definedName name="_xlnm.Print_Titles" localSheetId="11">IAPP!$1:$4</definedName>
    <definedName name="_xlnm.Print_Titles" localSheetId="18">PPD!$1:$7</definedName>
    <definedName name="_xlnm.Print_Titles" localSheetId="9">RCR!$1:$9</definedName>
    <definedName name="_xlnm.Print_Titles" localSheetId="15">SAP!$1:$6</definedName>
    <definedName name="TYA" localSheetId="19">#REF!</definedName>
    <definedName name="TYA" localSheetId="20">#REF!</definedName>
    <definedName name="TYA" localSheetId="8">#REF!</definedName>
    <definedName name="TYA" localSheetId="21">#REF!</definedName>
    <definedName name="TYA" localSheetId="10">#REF!</definedName>
    <definedName name="TYA" localSheetId="9">#REF!</definedName>
    <definedName name="TYA">#REF!</definedName>
    <definedName name="U" localSheetId="8">[4]INICIO!$Y$4:$Z$93</definedName>
    <definedName name="U" localSheetId="11">[5]INICIO!$Y$4:$Z$93</definedName>
    <definedName name="U" localSheetId="10">[2]INICIO!$Y$4:$Z$93</definedName>
    <definedName name="U" localSheetId="9">[3]INICIO!$Y$4:$Z$93</definedName>
    <definedName name="U">[1]INICIO!$Y$4:$Z$93</definedName>
    <definedName name="ue">[1]datos!$R$2:$R$31674</definedName>
    <definedName name="UEG_DENOM" localSheetId="8">[4]datos!$R$2:$R$31674</definedName>
    <definedName name="UEG_DENOM" localSheetId="11">[5]datos!$R$2:$R$31674</definedName>
    <definedName name="UEG_DENOM" localSheetId="10">[2]datos!$R$2:$R$31674</definedName>
    <definedName name="UEG_DENOM" localSheetId="9">[3]datos!$R$2:$R$31674</definedName>
    <definedName name="UEG_DENOM">[1]datos!$R$2:$R$31674</definedName>
    <definedName name="UR" localSheetId="8">[4]INICIO!$AJ$5:$AM$99</definedName>
    <definedName name="UR" localSheetId="11">[5]INICIO!$AJ$5:$AM$99</definedName>
    <definedName name="UR" localSheetId="10">[2]INICIO!$AJ$5:$AM$99</definedName>
    <definedName name="UR" localSheetId="9">[3]INICIO!$AJ$5:$AM$99</definedName>
    <definedName name="UR">[1]INICIO!$AJ$5:$AM$99</definedName>
    <definedName name="VERSIÓN">[1]INICIO!$Y$249:$Y$272</definedName>
    <definedName name="y">[1]INICIO!$AO$5:$AO$32</definedName>
    <definedName name="yttr">[1]INICIO!$Y$166:$Y$186</definedName>
  </definedNames>
  <calcPr calcId="124519"/>
</workbook>
</file>

<file path=xl/calcChain.xml><?xml version="1.0" encoding="utf-8"?>
<calcChain xmlns="http://schemas.openxmlformats.org/spreadsheetml/2006/main">
  <c r="D20" i="86"/>
  <c r="I22" i="97"/>
  <c r="E22"/>
  <c r="H13"/>
  <c r="G13"/>
  <c r="F13"/>
  <c r="C8" i="48" l="1"/>
  <c r="N32" i="80"/>
  <c r="O32"/>
  <c r="P32"/>
  <c r="Q32"/>
  <c r="M32"/>
  <c r="B31" i="5"/>
  <c r="G23" i="26"/>
  <c r="Q59" i="8" l="1"/>
  <c r="K98" l="1"/>
  <c r="K97"/>
  <c r="G7" i="84" l="1"/>
  <c r="E7"/>
  <c r="K13" i="80" l="1"/>
  <c r="K14" i="8" l="1"/>
  <c r="K15"/>
  <c r="K16"/>
  <c r="K17"/>
  <c r="K21"/>
  <c r="K22"/>
  <c r="K26"/>
  <c r="K27"/>
  <c r="K28"/>
  <c r="K29"/>
  <c r="K31"/>
  <c r="K32"/>
  <c r="K33"/>
  <c r="K34"/>
  <c r="K35"/>
  <c r="K36"/>
  <c r="K37"/>
  <c r="K38"/>
  <c r="K41"/>
  <c r="K50"/>
  <c r="K51"/>
  <c r="K52"/>
  <c r="K53"/>
  <c r="K54"/>
  <c r="K55"/>
  <c r="K58"/>
  <c r="K59"/>
  <c r="K73"/>
  <c r="K74"/>
  <c r="K75"/>
  <c r="K76"/>
  <c r="K77"/>
  <c r="K78"/>
  <c r="K79"/>
  <c r="K80"/>
  <c r="K81"/>
  <c r="K82"/>
  <c r="K83"/>
  <c r="K84"/>
  <c r="K85"/>
  <c r="K86"/>
  <c r="K87"/>
  <c r="K88"/>
  <c r="K89"/>
  <c r="K90"/>
  <c r="K91"/>
  <c r="K92"/>
  <c r="K95"/>
  <c r="K96"/>
  <c r="K13"/>
  <c r="P14"/>
  <c r="P15"/>
  <c r="P16"/>
  <c r="P17"/>
  <c r="P21"/>
  <c r="P22"/>
  <c r="P26"/>
  <c r="P27"/>
  <c r="P28"/>
  <c r="P29"/>
  <c r="P31"/>
  <c r="P32"/>
  <c r="P33"/>
  <c r="P34"/>
  <c r="P35"/>
  <c r="P36"/>
  <c r="Q36" s="1"/>
  <c r="P37"/>
  <c r="Q37" s="1"/>
  <c r="P38"/>
  <c r="Q38" s="1"/>
  <c r="P41"/>
  <c r="Q41" s="1"/>
  <c r="P50"/>
  <c r="P51"/>
  <c r="P52"/>
  <c r="P53"/>
  <c r="P54"/>
  <c r="P55"/>
  <c r="P56"/>
  <c r="P57"/>
  <c r="P58"/>
  <c r="P59"/>
  <c r="P73"/>
  <c r="P74"/>
  <c r="P75"/>
  <c r="P76"/>
  <c r="Q76" s="1"/>
  <c r="P77"/>
  <c r="Q77" s="1"/>
  <c r="P78"/>
  <c r="Q78" s="1"/>
  <c r="P81"/>
  <c r="P82"/>
  <c r="Q82" s="1"/>
  <c r="P83"/>
  <c r="Q83" s="1"/>
  <c r="P84"/>
  <c r="Q84" s="1"/>
  <c r="P85"/>
  <c r="Q85" s="1"/>
  <c r="P86"/>
  <c r="Q86" s="1"/>
  <c r="P87"/>
  <c r="Q87" s="1"/>
  <c r="P88"/>
  <c r="Q88" s="1"/>
  <c r="P89"/>
  <c r="Q89" s="1"/>
  <c r="P90"/>
  <c r="Q90" s="1"/>
  <c r="P91"/>
  <c r="Q91" s="1"/>
  <c r="P92"/>
  <c r="Q92" s="1"/>
  <c r="P95"/>
  <c r="Q95" s="1"/>
  <c r="P96"/>
  <c r="Q96" s="1"/>
  <c r="P97"/>
  <c r="Q97" s="1"/>
  <c r="P98"/>
  <c r="Q98" s="1"/>
  <c r="P13"/>
  <c r="N103"/>
  <c r="O103"/>
  <c r="L103"/>
  <c r="L69"/>
  <c r="N68"/>
  <c r="O68"/>
  <c r="L68"/>
  <c r="N67"/>
  <c r="O67"/>
  <c r="L67"/>
  <c r="L70"/>
  <c r="Q13" l="1"/>
  <c r="L65"/>
  <c r="L9"/>
  <c r="N9" l="1"/>
  <c r="O9"/>
  <c r="N11"/>
  <c r="O11"/>
  <c r="L11"/>
  <c r="M12"/>
  <c r="M11" s="1"/>
  <c r="N12"/>
  <c r="O12"/>
  <c r="L12"/>
  <c r="N19"/>
  <c r="O19"/>
  <c r="L19"/>
  <c r="L20"/>
  <c r="L23"/>
  <c r="L30"/>
  <c r="M30"/>
  <c r="P30" s="1"/>
  <c r="N30"/>
  <c r="O30"/>
  <c r="M44"/>
  <c r="N44"/>
  <c r="O44"/>
  <c r="L44"/>
  <c r="N47"/>
  <c r="O47"/>
  <c r="L47"/>
  <c r="N48"/>
  <c r="O48"/>
  <c r="L48"/>
  <c r="M49"/>
  <c r="P49" s="1"/>
  <c r="N49"/>
  <c r="O49"/>
  <c r="M56"/>
  <c r="N56"/>
  <c r="O56"/>
  <c r="L56"/>
  <c r="L57"/>
  <c r="M57"/>
  <c r="N57"/>
  <c r="O57"/>
  <c r="N69"/>
  <c r="O69"/>
  <c r="M70"/>
  <c r="M69" s="1"/>
  <c r="N70"/>
  <c r="O70"/>
  <c r="N93"/>
  <c r="O93"/>
  <c r="L93"/>
  <c r="M94"/>
  <c r="P94" s="1"/>
  <c r="N94"/>
  <c r="O94"/>
  <c r="L94"/>
  <c r="L49"/>
  <c r="M68" l="1"/>
  <c r="M67" s="1"/>
  <c r="M93"/>
  <c r="P93" s="1"/>
  <c r="M48"/>
  <c r="Q32"/>
  <c r="M23"/>
  <c r="P23" s="1"/>
  <c r="N23"/>
  <c r="O23"/>
  <c r="L18"/>
  <c r="N18"/>
  <c r="O18"/>
  <c r="M20"/>
  <c r="N20"/>
  <c r="O20"/>
  <c r="M10"/>
  <c r="N10"/>
  <c r="O10"/>
  <c r="Q81"/>
  <c r="Q75"/>
  <c r="Q74"/>
  <c r="Q58"/>
  <c r="Q57"/>
  <c r="Q54"/>
  <c r="Q53"/>
  <c r="Q52"/>
  <c r="Q51"/>
  <c r="Q50"/>
  <c r="Q49"/>
  <c r="O43"/>
  <c r="N43"/>
  <c r="L43"/>
  <c r="Q35"/>
  <c r="Q34"/>
  <c r="Q33"/>
  <c r="Q31"/>
  <c r="Q30"/>
  <c r="Q28"/>
  <c r="Q27"/>
  <c r="Q26"/>
  <c r="Q22"/>
  <c r="Q16"/>
  <c r="Q15"/>
  <c r="Q14"/>
  <c r="L10"/>
  <c r="P48" l="1"/>
  <c r="Q48" s="1"/>
  <c r="M47"/>
  <c r="P47" s="1"/>
  <c r="P20"/>
  <c r="M19"/>
  <c r="N65"/>
  <c r="N64" s="1"/>
  <c r="N63" s="1"/>
  <c r="N62" s="1"/>
  <c r="O65"/>
  <c r="O64" s="1"/>
  <c r="O63" s="1"/>
  <c r="O62" s="1"/>
  <c r="Q56"/>
  <c r="Q29"/>
  <c r="Q55"/>
  <c r="P19" l="1"/>
  <c r="M18"/>
  <c r="Q47"/>
  <c r="Q17"/>
  <c r="P18" l="1"/>
  <c r="Q18" s="1"/>
  <c r="M9"/>
  <c r="M103" s="1"/>
  <c r="M65"/>
  <c r="M64" s="1"/>
  <c r="M63" s="1"/>
  <c r="M62" s="1"/>
  <c r="C16" i="48" l="1"/>
  <c r="D16"/>
  <c r="E16"/>
  <c r="B16"/>
  <c r="C17" i="5"/>
  <c r="D17"/>
  <c r="E17"/>
  <c r="E31" s="1"/>
  <c r="B17"/>
  <c r="C31"/>
  <c r="D31"/>
  <c r="C14" i="48"/>
  <c r="D14"/>
  <c r="E14"/>
  <c r="B14"/>
  <c r="D8"/>
  <c r="E8"/>
  <c r="B8"/>
  <c r="G13"/>
  <c r="F13"/>
  <c r="G11"/>
  <c r="F11"/>
  <c r="G9"/>
  <c r="F9"/>
  <c r="C8" i="5"/>
  <c r="D8"/>
  <c r="E8"/>
  <c r="B8"/>
  <c r="G15"/>
  <c r="F15"/>
  <c r="G13"/>
  <c r="F13"/>
  <c r="G11"/>
  <c r="F11"/>
  <c r="G9"/>
  <c r="F9"/>
  <c r="B5" i="102" l="1"/>
  <c r="B4"/>
  <c r="B5" i="101"/>
  <c r="B4"/>
  <c r="B4" i="67" l="1"/>
  <c r="B4" i="71"/>
  <c r="B5" i="86"/>
  <c r="A4" i="26"/>
  <c r="B4" i="53"/>
  <c r="B4" i="22"/>
  <c r="B4" i="84"/>
  <c r="A4" i="47"/>
  <c r="B4" i="98"/>
  <c r="A5" i="100"/>
  <c r="B4" i="88"/>
  <c r="A4" i="87"/>
  <c r="A5" i="80"/>
  <c r="A4" i="68"/>
  <c r="A4" i="8"/>
  <c r="A4" i="54"/>
  <c r="A4" i="48"/>
  <c r="A4" i="5"/>
  <c r="B3" i="97" l="1"/>
  <c r="B3" i="67"/>
  <c r="B3" i="71"/>
  <c r="B3" i="86"/>
  <c r="A3" i="26"/>
  <c r="B3" i="53"/>
  <c r="B3" i="22"/>
  <c r="B3" i="84"/>
  <c r="A3" i="47"/>
  <c r="B3" i="98"/>
  <c r="A4" i="100"/>
  <c r="B3" i="88"/>
  <c r="A3" i="87"/>
  <c r="A4" i="80"/>
  <c r="A3" i="68"/>
  <c r="A3" i="8"/>
  <c r="A3" i="54"/>
  <c r="A3" i="48"/>
  <c r="A3" i="5"/>
  <c r="I32" i="97" l="1"/>
  <c r="E32"/>
  <c r="H31"/>
  <c r="G31"/>
  <c r="F31"/>
  <c r="I31" s="1"/>
  <c r="D31"/>
  <c r="I30"/>
  <c r="E30"/>
  <c r="I29"/>
  <c r="E29"/>
  <c r="I28"/>
  <c r="E28"/>
  <c r="H27"/>
  <c r="G27"/>
  <c r="F27"/>
  <c r="I27" s="1"/>
  <c r="D27"/>
  <c r="I26"/>
  <c r="E26"/>
  <c r="I25"/>
  <c r="H24"/>
  <c r="G24"/>
  <c r="D24"/>
  <c r="I21"/>
  <c r="E21"/>
  <c r="I20"/>
  <c r="E20"/>
  <c r="H19"/>
  <c r="G19"/>
  <c r="F19"/>
  <c r="I19" s="1"/>
  <c r="D19"/>
  <c r="I18"/>
  <c r="E18"/>
  <c r="I17"/>
  <c r="E17"/>
  <c r="I16"/>
  <c r="E16"/>
  <c r="H15"/>
  <c r="G15"/>
  <c r="G12" s="1"/>
  <c r="F15"/>
  <c r="I15" s="1"/>
  <c r="D15"/>
  <c r="I14"/>
  <c r="E14"/>
  <c r="I13"/>
  <c r="E13"/>
  <c r="H12"/>
  <c r="D12"/>
  <c r="D36" s="1"/>
  <c r="H36" l="1"/>
  <c r="G36"/>
  <c r="F12"/>
  <c r="E15"/>
  <c r="E19"/>
  <c r="F24"/>
  <c r="I24" s="1"/>
  <c r="E27"/>
  <c r="E31"/>
  <c r="I12" l="1"/>
  <c r="E12"/>
  <c r="F36"/>
  <c r="I36" l="1"/>
  <c r="E36"/>
  <c r="L64" i="8" l="1"/>
  <c r="L63" l="1"/>
  <c r="L62" s="1"/>
</calcChain>
</file>

<file path=xl/sharedStrings.xml><?xml version="1.0" encoding="utf-8"?>
<sst xmlns="http://schemas.openxmlformats.org/spreadsheetml/2006/main" count="1914" uniqueCount="820">
  <si>
    <t>(3)</t>
  </si>
  <si>
    <t>(4)</t>
  </si>
  <si>
    <t>(5)</t>
  </si>
  <si>
    <t>(7)</t>
  </si>
  <si>
    <t>(8)</t>
  </si>
  <si>
    <t>(9)</t>
  </si>
  <si>
    <t>(6)</t>
  </si>
  <si>
    <t>(10)</t>
  </si>
  <si>
    <t>(11)</t>
  </si>
  <si>
    <t>(12)</t>
  </si>
  <si>
    <t>(13)</t>
  </si>
  <si>
    <t>(14)</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</si>
  <si>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</si>
  <si>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</si>
  <si>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</si>
  <si>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</si>
  <si>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</si>
  <si>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</si>
  <si>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</si>
  <si>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</si>
  <si>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</si>
  <si>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</si>
  <si>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</si>
  <si>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</si>
  <si>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</si>
  <si>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</si>
  <si>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</si>
  <si>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</si>
  <si>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</si>
  <si>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</si>
  <si>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</si>
  <si>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</si>
  <si>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</si>
  <si>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</si>
  <si>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</si>
  <si>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</si>
  <si>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</si>
  <si>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</si>
  <si>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</si>
  <si>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</si>
  <si>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</si>
  <si>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</si>
  <si>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</si>
  <si>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</si>
  <si>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</si>
  <si>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</si>
  <si>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</si>
  <si>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</si>
  <si>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</si>
  <si>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</si>
  <si>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</si>
  <si>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</si>
  <si>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</si>
  <si>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</si>
  <si>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</si>
  <si>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DISPONIBILIDAD PRESUPUESTAL DEL FIDEICOMISO</t>
  </si>
  <si>
    <t>ESTADO FINANCIERO DEL FIDEICOMISO</t>
  </si>
  <si>
    <t>AVANCE PRESUPUESTAL DEL FIDEICOMISO</t>
  </si>
  <si>
    <t>PP</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</si>
  <si>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</si>
  <si>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</si>
  <si>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</si>
  <si>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</si>
  <si>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</si>
  <si>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</si>
  <si>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</si>
  <si>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</si>
  <si>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</si>
  <si>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</si>
  <si>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</si>
  <si>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</si>
  <si>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t>VARIACIÓN</t>
  </si>
  <si>
    <t>APP-3  AVANCE PROGRAMÁTICO-PRESUPUESTAL DE ACTIVIDADES INSTITUCIONALES FINANCIADAS CON RECURSOS DE ORIGEN FEDERAL</t>
  </si>
  <si>
    <t>GASTO CORRIENTE O DE INVERSIÓN</t>
  </si>
  <si>
    <t>APROBADO</t>
  </si>
  <si>
    <t>VARIACIÓN ABSOLUTA: 
 (MODIFICADO-APROBADO)</t>
  </si>
  <si>
    <t>VARIACIÓN %:
((MODIFICADO/APROBADO)-1)*100</t>
  </si>
  <si>
    <t>PRESUPUESTAL   (Pesos con dos decimales)</t>
  </si>
  <si>
    <t>PRESUPUESTO (Pesos con dos decimales)</t>
  </si>
  <si>
    <t>TOTAL GASTO CORRIENTE</t>
  </si>
  <si>
    <t>APROBADO*</t>
  </si>
  <si>
    <t>TOTAL GASTO DE CAPITAL</t>
  </si>
  <si>
    <t xml:space="preserve"> TIPO</t>
  </si>
  <si>
    <t>PAGADO
(4)</t>
  </si>
  <si>
    <t>(5)=2-1</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</si>
  <si>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</si>
  <si>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</si>
  <si>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</si>
  <si>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</si>
  <si>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</si>
  <si>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</si>
  <si>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</si>
  <si>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</si>
  <si>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</si>
  <si>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</si>
  <si>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</si>
  <si>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</si>
  <si>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</si>
  <si>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</si>
  <si>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</si>
  <si>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</si>
  <si>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</si>
  <si>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</si>
  <si>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APROBADO
(6)</t>
  </si>
  <si>
    <t xml:space="preserve">PROYECTOS, ACCIONES, O PROGRAMAS </t>
  </si>
  <si>
    <t>CAUSAS DE LAS ADECUACIONES AL PRESUPUESTO</t>
  </si>
  <si>
    <t>ACCIÓN O PROYECTO</t>
  </si>
  <si>
    <t>ORIGINAL
(1)</t>
  </si>
  <si>
    <t>ICPPP
(%)
5/4
(8)</t>
  </si>
  <si>
    <t>TOTAL URG (7)</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</si>
  <si>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</si>
  <si>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</si>
  <si>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</si>
  <si>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</si>
  <si>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</si>
  <si>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</si>
  <si>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ORIGINAL</t>
  </si>
  <si>
    <t>ALCANZADA</t>
  </si>
  <si>
    <t>TOTAL URG (8)</t>
  </si>
  <si>
    <t>PRESUPUESTO EJERCIDO
(Pesos con dos decimales)</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</si>
  <si>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</si>
  <si>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</si>
  <si>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</si>
  <si>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</si>
  <si>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</si>
  <si>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</si>
  <si>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</si>
  <si>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</si>
  <si>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</si>
  <si>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</si>
  <si>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</si>
  <si>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</si>
  <si>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</si>
  <si>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</si>
  <si>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</si>
  <si>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</si>
  <si>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</si>
  <si>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</si>
  <si>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</si>
  <si>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</si>
  <si>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</si>
  <si>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</si>
  <si>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APROBADO 
1</t>
  </si>
  <si>
    <t>CAPÍTULO</t>
  </si>
  <si>
    <t>PPI PROGRAMAS Y PROYECTOS DE INVERSIÓN</t>
  </si>
  <si>
    <t>Clave
Proyecto de Inversión</t>
  </si>
  <si>
    <t>Avance Físico
%</t>
  </si>
  <si>
    <t>Presupuesto
(Pesos con dos decimales)</t>
  </si>
  <si>
    <t>Descripción de Acciones Realizadas</t>
  </si>
  <si>
    <t>Aprobado</t>
  </si>
  <si>
    <t>Ejercido</t>
  </si>
  <si>
    <t>Denominación del Proyecto de Inversión</t>
  </si>
  <si>
    <t>APP-4 AVANCE PROGRAMÁTICO-PRESUPUESTAL DE LAS ACCIONES REALIZADAS CON RECURSOS DE ORIGEN FEDERAL</t>
  </si>
  <si>
    <t xml:space="preserve">1/ Se refiere a programas que cuentan con reglas de operación publicadas en la Gaceta Oficial de la Ciudad de México. </t>
  </si>
  <si>
    <t>IAPP INDICADORES ASOCIADOS A PROGRAMAS PRESUPUESTARIOS</t>
  </si>
  <si>
    <t>Nombre del Indicador</t>
  </si>
  <si>
    <t>Objetivo</t>
  </si>
  <si>
    <t>Nivel del Objetivo</t>
  </si>
  <si>
    <t>Tipo de Indicador</t>
  </si>
  <si>
    <t>Método de Cálculo</t>
  </si>
  <si>
    <t>Dimensión a Medir</t>
  </si>
  <si>
    <t>Frecuencia de Medición</t>
  </si>
  <si>
    <t>Unidad de Medida</t>
  </si>
  <si>
    <t>Línea Base</t>
  </si>
  <si>
    <t>Meta Alcanzada al Periodo</t>
  </si>
  <si>
    <t>B)  EXPLICACIÓN A LAS VARIACIONES DEL PRESUPUESTO EJERCIDO RESPECTO DEL DEVENGADO</t>
  </si>
  <si>
    <t>(6)=3-2</t>
  </si>
  <si>
    <t>PROGRAMADO
 (1)</t>
  </si>
  <si>
    <t>A)  EXPLICACIÓN A LAS VARIACIONES DEL PRESUPUESTO  DEVENGADO  RESPECTO DEL PROGRAMADO AL PERIODO</t>
  </si>
  <si>
    <t>PROGRAMADO
 (4)</t>
  </si>
  <si>
    <t>PROGRAMADO
 (2)</t>
  </si>
  <si>
    <t>PROGRAMADO
(7)</t>
  </si>
  <si>
    <t>PROGRAMADA</t>
  </si>
  <si>
    <t>PROGRAMADO</t>
  </si>
  <si>
    <t>Programado</t>
  </si>
  <si>
    <t xml:space="preserve">Meta Programada al Periodo </t>
  </si>
  <si>
    <t>PROGRAMADO
2</t>
  </si>
  <si>
    <t>ICMPP
(%)
2/1=(3)</t>
  </si>
  <si>
    <t>A) Causas de las variaciones del Índice de Aplicación de Recursos para la Consecución de Metas (IARCM)</t>
  </si>
  <si>
    <t>AUR ASIGNACIONES ADICIONALES AUTORIZADOS A LAS UNIDADES RESPONSABLES DEL GASTO EN EL 
DECRETO DE PRESUPUESTO DE EGRESOS DE LA CIUDAD DE MÉXICO PARA EL EJERCICIO FISCAL 2018</t>
  </si>
  <si>
    <t>* Se refiere al presupuesto autorizado en los Anexos II y V del Decreto de Presupuesto de Egresos para el ejercicio fiscal 2018.</t>
  </si>
  <si>
    <t>CLAVE Y DENOMINACIÓN DE LA PARTIDA</t>
  </si>
  <si>
    <r>
      <t xml:space="preserve"> PRESUPUESTO 
(Pesos con dos decimales)</t>
    </r>
    <r>
      <rPr>
        <b/>
        <vertAlign val="superscript"/>
        <sz val="9"/>
        <rFont val="Gotham Rounded Book"/>
        <family val="3"/>
      </rPr>
      <t xml:space="preserve"> </t>
    </r>
  </si>
  <si>
    <t>Total URG</t>
  </si>
  <si>
    <t>Pagado</t>
  </si>
  <si>
    <t>Devengado</t>
  </si>
  <si>
    <t>Modificado</t>
  </si>
  <si>
    <t>Alcanzado</t>
  </si>
  <si>
    <t>Original</t>
  </si>
  <si>
    <t>Presupuestal   (Pesos con dos decimales)</t>
  </si>
  <si>
    <t>Físico</t>
  </si>
  <si>
    <t>R      e      s      u      l      t      a      d      o      s</t>
  </si>
  <si>
    <t>Denominación</t>
  </si>
  <si>
    <t>Py</t>
  </si>
  <si>
    <t>RCR EGRESOS POR ACTIVIDAD INSTITUCIONAL CON RECURSOS DE CRÉDITO</t>
  </si>
  <si>
    <t>Del 1 de enero al 30 de Junio de 2018 (2)</t>
  </si>
  <si>
    <t>ASIGNADO</t>
  </si>
  <si>
    <t>Asignaciones Previstas en el Artículo 14 del Decreto de Presupuesto de Egresos para el Ejercicio Fiscal 2018</t>
  </si>
  <si>
    <t>NÚMERO DE BENEFICIARIOS</t>
  </si>
  <si>
    <t>DESCRIPCIÓN ESPECIFICA</t>
  </si>
  <si>
    <t>APR-1 ACCIONES DEL PROGRAMA DE RECONSTRUCCIÓN DE LA CIUDAD DE MÉXICO</t>
  </si>
  <si>
    <t>OR</t>
  </si>
  <si>
    <t>APR-2 OTRAS ACCIONES DEL PROGRAMA DE RECONSTRUCCIÓN DE LA CIUDAD DE MÉXICO</t>
  </si>
  <si>
    <t>ACCIONES APROBADAS POR LA COMISIÓN PARA LA RECONSTRUCCIÓN, RECUPERACIÓN Y TRANSFORMACIÓN DE LA CIUDAD DE MÉXICO EN UNA CDMX CADA VEZ MÁS RESILIENTE</t>
  </si>
  <si>
    <t>OTRAS ACCIONES APROBADAS CONFORME A LEY PARA LA RECONSTRUCCIÓN, RECUPERACIÓN Y TRANSFORMACIÓN DE LA CIUDAD DE MÉXICO EN UNA CADA VEZ MAS RESILIENTE</t>
  </si>
  <si>
    <t>DG</t>
  </si>
  <si>
    <t>Verónica Martínez García</t>
  </si>
  <si>
    <t>Directora de Administración</t>
  </si>
  <si>
    <t>Lic. Evangelina Hernández Duarte</t>
  </si>
  <si>
    <t>A) No se presenta variación</t>
  </si>
  <si>
    <t>B) No se presenta variación</t>
  </si>
  <si>
    <t>Equidad  e inclusión social para el desarrollo humano</t>
  </si>
  <si>
    <t>Gobierno</t>
  </si>
  <si>
    <t>Justicia</t>
  </si>
  <si>
    <t>Derechos humanos</t>
  </si>
  <si>
    <t>Formación y especialización para la igualdad de género</t>
  </si>
  <si>
    <t>Persona</t>
  </si>
  <si>
    <t>Acciones encaminadas al acceso a la justicia con equidad social y derechos humanos para los pueblos indígenas</t>
  </si>
  <si>
    <t>S025</t>
  </si>
  <si>
    <t>Programa de Equidad para los Pueblos Indígenas, Originarios y comunidades de distinto origen nacional</t>
  </si>
  <si>
    <t>Acciones encaminadas al acceso a la justicia y derechos humanos a la población Huéspedes y Migrante</t>
  </si>
  <si>
    <t>S026</t>
  </si>
  <si>
    <t>Programa de Ciudad Hospitalaria, Intercultural y de Atención a Migrantes</t>
  </si>
  <si>
    <t>Desarrollo Social</t>
  </si>
  <si>
    <t>Protección Social</t>
  </si>
  <si>
    <t>Alimentación y nutrición</t>
  </si>
  <si>
    <t>Espacios de impulso agroalimentario</t>
  </si>
  <si>
    <t>Ayuda</t>
  </si>
  <si>
    <t>S032</t>
  </si>
  <si>
    <t>Programa de Cultura Alimentaria, Artesanal, Vinculación comercial y Fomento de la Interculturalidad y de la Ruralidad</t>
  </si>
  <si>
    <t>Indígenas</t>
  </si>
  <si>
    <t>Atención a la infancia y adolescencia indígena</t>
  </si>
  <si>
    <t>Fortalecimiento y apoyo a pueblos originarios</t>
  </si>
  <si>
    <t>S029</t>
  </si>
  <si>
    <t xml:space="preserve">Programa de Fortalecimiento y Apoyo a Pueblos Originarios </t>
  </si>
  <si>
    <t>Fortalecimiento y desarrollo de la medicina tradicional y Herbolaria</t>
  </si>
  <si>
    <t>S028</t>
  </si>
  <si>
    <t>Programa de Recuperación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</si>
  <si>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</si>
  <si>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</si>
  <si>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</si>
  <si>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</si>
  <si>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</si>
  <si>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</si>
  <si>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S027</t>
  </si>
  <si>
    <t>Programa de Equidad para la Mujer Rural, Indígena, Huésped y Migrante</t>
  </si>
  <si>
    <t>Información y orientación vía telefónica a la población migrante</t>
  </si>
  <si>
    <t>Proyectos productivos para migrantes y familiares</t>
  </si>
  <si>
    <t>Otras de Seguridad Social y Asistencia Social</t>
  </si>
  <si>
    <t>Ayudas integrales a la población rural</t>
  </si>
  <si>
    <t>S030</t>
  </si>
  <si>
    <t xml:space="preserve">Programa de Desarrollo Agropecuario y Rural </t>
  </si>
  <si>
    <t>Desarrollo Económico Sustentable</t>
  </si>
  <si>
    <t>Agropecuaria, Silvicultura, Pesca y Caza</t>
  </si>
  <si>
    <t>Agropecuaria</t>
  </si>
  <si>
    <t>Fomento a la agricultura urbana</t>
  </si>
  <si>
    <t>S031</t>
  </si>
  <si>
    <t xml:space="preserve">Programa de Agricultura Sustentable a Pequeña Escala </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</si>
  <si>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</si>
  <si>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</si>
  <si>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</si>
  <si>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</si>
  <si>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</si>
  <si>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</si>
  <si>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</si>
  <si>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</si>
  <si>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</si>
  <si>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</si>
  <si>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Acción</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</si>
  <si>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</si>
  <si>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</si>
  <si>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</si>
  <si>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</si>
  <si>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</si>
  <si>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</si>
  <si>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</si>
  <si>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</si>
  <si>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</si>
  <si>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Apoyo</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</si>
  <si>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</si>
  <si>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</si>
  <si>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</si>
  <si>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</si>
  <si>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</si>
  <si>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Evento</t>
  </si>
  <si>
    <t>Turismo alternativo</t>
  </si>
  <si>
    <t>S033</t>
  </si>
  <si>
    <t xml:space="preserve">Programa de Turismo Alternativo y Patrimonial </t>
  </si>
  <si>
    <t>Producción de hortalizas</t>
  </si>
  <si>
    <t>Recuperación de suelos osciosos en la zona rural de la Ciudad de México</t>
  </si>
  <si>
    <t>Hectárea</t>
  </si>
  <si>
    <t>1</t>
  </si>
  <si>
    <t>A)La variación de la meta programada y alcanzada obedece a que se pospusieron las actividades programadas del programa de Agricultura Sustentable a Pequeña Escala en virtud de los procesos electorales 2018 (veda electoral)</t>
  </si>
  <si>
    <t>2</t>
  </si>
  <si>
    <t>4</t>
  </si>
  <si>
    <t>FONDO, CONVENIO, SUBSIDIO O PARTICIPACIÓN: CONVENIO DE COORDINACIÓN PARA EL DESARROLLO RURAL SUSTENTABLE CON LA SECRETARÍA DE AGRICULTURA, GANADERÍA, DESARROLLO RURAL, PESCA Y ALIMENTACIÓN (SAGARPA)  2018</t>
  </si>
  <si>
    <t>APOYO</t>
  </si>
  <si>
    <t>No se han realizado acciones al trimestre de reporte</t>
  </si>
  <si>
    <t>ACCIONES REALIZADAS CON RECURSOS DE ORIGEN FEDERAL:</t>
  </si>
  <si>
    <t>PRESUPUESTO (Pesos)</t>
  </si>
  <si>
    <t>30</t>
  </si>
  <si>
    <t>Personas</t>
  </si>
  <si>
    <t>98</t>
  </si>
  <si>
    <t>7</t>
  </si>
  <si>
    <t>3200</t>
  </si>
  <si>
    <t>485</t>
  </si>
  <si>
    <t>0</t>
  </si>
  <si>
    <t>44</t>
  </si>
  <si>
    <t>112</t>
  </si>
  <si>
    <t>226</t>
  </si>
  <si>
    <t>1236</t>
  </si>
  <si>
    <t>20</t>
  </si>
  <si>
    <t>3400</t>
  </si>
  <si>
    <t>500</t>
  </si>
  <si>
    <t>Atención Telefónica</t>
  </si>
  <si>
    <t>8500</t>
  </si>
  <si>
    <t>100</t>
  </si>
  <si>
    <t>145</t>
  </si>
  <si>
    <t>37</t>
  </si>
  <si>
    <r>
      <t xml:space="preserve">Objetivo:  </t>
    </r>
    <r>
      <rPr>
        <sz val="10"/>
        <rFont val="Gotham Rounded Book"/>
      </rPr>
      <t>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r>
  </si>
  <si>
    <t>71</t>
  </si>
  <si>
    <t>305</t>
  </si>
  <si>
    <t>8</t>
  </si>
  <si>
    <t>392</t>
  </si>
  <si>
    <t>40</t>
  </si>
  <si>
    <t>101</t>
  </si>
  <si>
    <t>300</t>
  </si>
  <si>
    <t>50</t>
  </si>
  <si>
    <t>498</t>
  </si>
  <si>
    <t>35</t>
  </si>
  <si>
    <t>15</t>
  </si>
  <si>
    <t>38</t>
  </si>
  <si>
    <t>3000</t>
  </si>
  <si>
    <r>
      <t xml:space="preserve">Objetivo: </t>
    </r>
    <r>
      <rPr>
        <sz val="10"/>
        <rFont val="Gotham Rounded Book"/>
      </rPr>
      <t xml:space="preserve">Contribuir a minimizar la brecha de género a partir de acciones afirmativas que permitan una mejora en la calidad de vida de las mujeres indígenas, rurales, huéspedes y migrantes </t>
    </r>
  </si>
  <si>
    <r>
      <t xml:space="preserve">Acciones Realizadas:  </t>
    </r>
    <r>
      <rPr>
        <sz val="10"/>
        <rFont val="Gotham Rounded Book"/>
      </rPr>
      <t xml:space="preserve">Los recursos erogados para esta actividad institucional se destinaron al pago, de salarios y asimilables que corresponden al personal coordinador de proyectos que lleva a cabo el seguimiento, operación y monitoreo de la Unidad de Igualdad Sustantiva, así como para el pago parcial de servicios personales de la secretaría. </t>
    </r>
  </si>
  <si>
    <r>
      <rPr>
        <b/>
        <sz val="9"/>
        <rFont val="Gotham Rounded Book"/>
      </rPr>
      <t xml:space="preserve">Objetivo: </t>
    </r>
    <r>
      <rPr>
        <b/>
        <sz val="9"/>
        <rFont val="Gotham Rounded Book"/>
        <family val="3"/>
      </rPr>
      <t>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r>
  </si>
  <si>
    <r>
      <rPr>
        <b/>
        <sz val="9"/>
        <rFont val="Gotham Rounded Book"/>
      </rPr>
      <t xml:space="preserve">Objetivo: </t>
    </r>
    <r>
      <rPr>
        <b/>
        <sz val="9"/>
        <rFont val="Gotham Rounded Book"/>
        <family val="3"/>
      </rPr>
      <t>Ayudas económicas para paseos, proyectos, servicios, eventos, capacitaciones o talleres que den atención a niñas, niños y adolescentes indígenas.
Apoyar a la población infantil y adolescente fortaleciendo su identidad indígena y originaria, e incenitvando su permanencia escolar.</t>
    </r>
  </si>
  <si>
    <r>
      <rPr>
        <b/>
        <sz val="9"/>
        <rFont val="Gotham Rounded Book"/>
      </rPr>
      <t>Objetivo:</t>
    </r>
    <r>
      <rPr>
        <b/>
        <sz val="9"/>
        <rFont val="Gotham Rounded Book"/>
        <family val="3"/>
      </rPr>
      <t xml:space="preserve"> Fortalecer la identidad y los procesos comunitarios de los pueblos originarios de la Ciudad de México a través de ayudas a proyectos culturales, mediante transferencias monetarias para contribuir a contrarrestar el estado de marginación en el que se encuentran.</t>
    </r>
  </si>
  <si>
    <r>
      <rPr>
        <b/>
        <sz val="9"/>
        <rFont val="Gotham Rounded Book"/>
      </rPr>
      <t xml:space="preserve">Objetivo: </t>
    </r>
    <r>
      <rPr>
        <b/>
        <sz val="9"/>
        <rFont val="Gotham Rounded Book"/>
        <family val="3"/>
      </rPr>
      <t>Apoyar a curanderas y curanderos que practiquen la medicina tradicional mexicana; a personas productoras de plantas medicinales, así como a personas interesadas en estos temas, que contribuyan a garantizar el derecho a la salud con pertinencia indígena, promoviendo la conservación y práctica de los conocimientos de los pueblos indígenas en materia de salud, a través de ayudas económicas, servicios,
eventos, capacitaciones y talleres.</t>
    </r>
  </si>
  <si>
    <r>
      <rPr>
        <b/>
        <sz val="9"/>
        <rFont val="Gotham Rounded Book"/>
      </rPr>
      <t>Objetivo</t>
    </r>
    <r>
      <rPr>
        <b/>
        <sz val="9"/>
        <rFont val="Gotham Rounded Book"/>
        <family val="3"/>
      </rPr>
      <t>: Promover  y  apoyar  acciones  encaminadas  a  una  equidad  para  los  pueblos  indígenas  y  comunidades  étnicas  mediante  ayudas  ante
situaciones emergentes y apoyos para el desarrollo de actividades económicas y productivas.</t>
    </r>
  </si>
  <si>
    <r>
      <rPr>
        <b/>
        <sz val="9"/>
        <rFont val="Gotham Rounded Book"/>
      </rPr>
      <t xml:space="preserve">Objetivo: </t>
    </r>
    <r>
      <rPr>
        <b/>
        <sz val="9"/>
        <rFont val="Gotham Rounded Book"/>
        <family val="3"/>
      </rPr>
      <t xml:space="preserve"> Promover y apoyar acciones para el fomento y desarrollo de las convivencias interculturales y pluriétnicas mediante el fomento a las lenguas y a las culturas de las comunidades, producciones radiofónicas para Radio Raíces y la comunicación comunitaria.</t>
    </r>
  </si>
  <si>
    <r>
      <rPr>
        <b/>
        <sz val="9"/>
        <rFont val="Gotham Rounded Book"/>
      </rPr>
      <t>Objetivo:</t>
    </r>
    <r>
      <rPr>
        <sz val="9"/>
        <rFont val="Gotham Rounded Book"/>
      </rPr>
      <t xml:space="preserve"> Contribuir a garantizar el ejercicio de los derechos de las personas en movilidad humana que residen o transitan por la Ciudad de México, a través de transferencias monetarias, trámites y servicios.</t>
    </r>
  </si>
  <si>
    <r>
      <rPr>
        <b/>
        <sz val="9"/>
        <rFont val="Gotham Rounded Book"/>
      </rPr>
      <t xml:space="preserve">Objetivo: </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</si>
  <si>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r>
      <rPr>
        <b/>
        <sz val="9"/>
        <rFont val="Gotham Rounded Book"/>
      </rPr>
      <t>Objetivo:</t>
    </r>
    <r>
      <rPr>
        <b/>
        <sz val="9"/>
        <rFont val="Gotham Rounded Book"/>
        <family val="3"/>
      </rPr>
      <t xml:space="preserve"> Contribuir al desarrollo de proyectos productivos para las mujeres huéspedes, migrantes y sus familias de la Ciudad de México que coadyuven al bienestar y reinserción económica que disminuyan la brecha de desigualdad.</t>
    </r>
  </si>
  <si>
    <r>
      <rPr>
        <b/>
        <sz val="9"/>
        <rFont val="Gotham Rounded Book"/>
      </rPr>
      <t>Objetivo:</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</si>
  <si>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r>
      <rPr>
        <b/>
        <sz val="9"/>
        <rFont val="Gotham Rounded Book"/>
      </rPr>
      <t xml:space="preserve">Objetivo: </t>
    </r>
    <r>
      <rPr>
        <b/>
        <sz val="9"/>
        <rFont val="Gotham Rounded Book"/>
        <family val="3"/>
      </rPr>
      <t>Contribuir a garantizar el ejercicio de los derechos de las personas en movilidad humana que residen o transitan por la Ciudad de México, a través de transferencias monetarias, trámites y servicios.</t>
    </r>
  </si>
  <si>
    <r>
      <t xml:space="preserve">Objetivo: </t>
    </r>
    <r>
      <rPr>
        <sz val="10"/>
        <rFont val="Gotham Rounded Book"/>
      </rPr>
      <t>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r>
  </si>
  <si>
    <r>
      <t xml:space="preserve">Objetivo: </t>
    </r>
    <r>
      <rPr>
        <sz val="10"/>
        <rFont val="Gotham Rounded Book"/>
      </rPr>
      <t>Apoyar  a  mujeres  de  pueblos  y  barrios  originarios  y  de  comunidades  indígenas  para  propiciar  su  empoderamiento  económico  mediante actividades productivas; y fortalecer liderazgos que abonen a la disminución de la desigualdad, violencia, exclusión e inequidad social, a través de ayudas económicas, servicios y capacitaciones.</t>
    </r>
  </si>
  <si>
    <r>
      <t xml:space="preserve"> Objetivo: </t>
    </r>
    <r>
      <rPr>
        <sz val="10"/>
        <rFont val="Gotham Rounded Book"/>
      </rPr>
      <t>Proporcionar ayudas para que instancias gubernamentales federales especializadas realicen proyectos enfocados en la sanidad e inocuidad agropecuaria en la Ciudad de México.</t>
    </r>
  </si>
  <si>
    <r>
      <t xml:space="preserve">Objetivo:  </t>
    </r>
    <r>
      <rPr>
        <sz val="10"/>
        <rFont val="Gotham Rounded Book"/>
      </rPr>
      <t>Otorgar ayudas por contingencias climatológicas o desastres naturales que contribuyan a mitigar el impacto negativo en las unidades de producción de las personas productoras en la zona rural de la Ciudad de México.</t>
    </r>
  </si>
  <si>
    <r>
      <t xml:space="preserve">Objetivo: </t>
    </r>
    <r>
      <rPr>
        <sz val="10"/>
        <rFont val="Gotham Rounded Book"/>
      </rPr>
      <t>Proporcionar ayudas para que instancias gubernamentales federales especializadas realicen proyectos enfocados en la sanidad e inocuidad agropecuaria en la Ciudad de México.</t>
    </r>
  </si>
  <si>
    <r>
      <t xml:space="preserve">Objetivo:  </t>
    </r>
    <r>
      <rPr>
        <sz val="10"/>
        <rFont val="Gotham Rounded Book"/>
      </rPr>
      <t>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r>
  </si>
  <si>
    <r>
      <t>Objetivo:</t>
    </r>
    <r>
      <rPr>
        <sz val="10"/>
        <rFont val="Gotham Rounded Book"/>
      </rPr>
      <t xml:space="preserve"> Se brindan ayudas para que profesionistas en materia agrícola, pecuaria y en desarrollo rural brinden servicios de extensionismo a las unidades de producción ubicadas en la zona rural de la Ciudad de México.</t>
    </r>
  </si>
  <si>
    <r>
      <t xml:space="preserve">Objetivo: </t>
    </r>
    <r>
      <rPr>
        <sz val="10"/>
        <rFont val="Gotham Rounded Book"/>
      </rPr>
      <t>Se brindan ayudas para que grupos de personas productoras realicen proyectos enfocados en la mejora del riego agrícola.</t>
    </r>
  </si>
  <si>
    <r>
      <t xml:space="preserve">Objetivo:  </t>
    </r>
    <r>
      <rPr>
        <sz val="10"/>
        <rFont val="Gotham Rounded Book"/>
      </rPr>
      <t>Contribuir a conservar e impulsar el desarrollo agrícola, mediante ayudas a los cultivos nativos en actividades como siembra, cosecha, poscosecha, transformación e industrialización.</t>
    </r>
  </si>
  <si>
    <r>
      <t xml:space="preserve">Objetivo: </t>
    </r>
    <r>
      <rPr>
        <sz val="10"/>
        <rFont val="Gotham Rounded Book"/>
      </rPr>
      <t>Se brindan ayudas para contribuir a la conservación, uso y manejo sustentable de suelo, agua y vegetación utilizados en la producción agropecuaria de la Ciudad de México.</t>
    </r>
  </si>
  <si>
    <r>
      <t xml:space="preserve">Objetivo:   </t>
    </r>
    <r>
      <rPr>
        <sz val="10"/>
        <rFont val="Gotham Rounded Book"/>
      </rPr>
      <t xml:space="preserve"> Se brindan ayudas para la mejora, especialización, consolidación y/o crecimiento de las unidades de producción acuícolas y agropecuarias. </t>
    </r>
  </si>
  <si>
    <r>
      <t xml:space="preserve">Objetivo:  </t>
    </r>
    <r>
      <rPr>
        <sz val="10"/>
        <rFont val="Gotham Rounded Book"/>
      </rPr>
      <t>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r>
  </si>
  <si>
    <r>
      <t xml:space="preserve">Objetivo:   </t>
    </r>
    <r>
      <rPr>
        <sz val="10"/>
        <rFont val="Gotham Rounded Book"/>
      </rPr>
      <t>Realizar acciones para la creación de información y/o estadística detallada de las personas productoras, las actividades agrícolas, pecuarias y acuícolas y las unidades de producción en la zona rural de la Ciudad de México</t>
    </r>
  </si>
  <si>
    <r>
      <t xml:space="preserve">Objetivo:  </t>
    </r>
    <r>
      <rPr>
        <sz val="10"/>
        <rFont val="Gotham Rounded Book"/>
      </rPr>
      <t>Promover y Fomentar la comercialización de productos rurales, alimentarios y artesanales a través de apoyos para los procesos mercadológicos</t>
    </r>
  </si>
  <si>
    <r>
      <t xml:space="preserve">Objetivo:  </t>
    </r>
    <r>
      <rPr>
        <sz val="10"/>
        <rFont val="Gotham Rounded Book"/>
      </rPr>
      <t>Promover la producción y comercialización agropecuaria y artesanal, a través de Ferias, Expos y Eventos principalmente de productos tradicionales; Realizar acciones de formación, difusión, monitoreo y seguimiento a las actividades operativas del Programa.</t>
    </r>
  </si>
  <si>
    <r>
      <t xml:space="preserve">Objetivo: </t>
    </r>
    <r>
      <rPr>
        <sz val="10"/>
        <rFont val="Gotham Rounded Book"/>
      </rPr>
      <t>Apoyar mediante ayudas económicas, servicios, eventos, capacitaciones o talleres a personas mayores de edad que habitan en alguno de los 62 pueblos originarios o 36 núcleos agrarios con tierra de la zona rural de la Ciudad de México, para el fortalecimiento del turismo alternativo y patrimonial en la región, promoviendo el aprovechamiento sustentable de sus recursos naturales y expresiones culturales.</t>
    </r>
  </si>
  <si>
    <r>
      <t xml:space="preserve">Objetivo: </t>
    </r>
    <r>
      <rPr>
        <sz val="10"/>
        <rFont val="Gotham Rounded Book"/>
      </rPr>
      <t xml:space="preserve"> Brindar ayudas para contribuir a la especialización de la producción de hortalizas </t>
    </r>
  </si>
  <si>
    <r>
      <t xml:space="preserve">Objetivo:  </t>
    </r>
    <r>
      <rPr>
        <sz val="10"/>
        <rFont val="Gotham Rounded Book"/>
      </rPr>
      <t xml:space="preserve">Favorecer la implementación de acciones para aumentar el consumo local y la gastronomía tradicional en las 16 delegaciones, con productos agroalimentarios cultivados y transformados en la Ciudad de México. </t>
    </r>
  </si>
  <si>
    <r>
      <t xml:space="preserve">Objetivo: </t>
    </r>
    <r>
      <rPr>
        <sz val="10"/>
        <rFont val="Gotham Rounded Book"/>
      </rPr>
      <t xml:space="preserve"> Favorecer la implementación de acciones para aumentar el consumo local y la gastronomía tradicional en las 16 delegaciones, con productos agroalimentarios cultivados y transformados en la Ciudad de México. </t>
    </r>
  </si>
  <si>
    <t>A) La meta alcanzada fue de 88.25%  debido que 9 personas que participaron en el Operativo Bienvenid@ Migrante temporada Semana Santa  se dieron de baja, por lo tanto, disminuyeron el número de atenciones en los módulos.</t>
  </si>
  <si>
    <t>A) La meta programada no se alcanzó debido a que en el segundo trimestre se revisaron y evaluaron cada uno de los proyectos y será hasta el 31 de julio cuando se publiquen los resultados de organizaciones sin fines de lucro; solo se reporta 1 ayuda económica para trámite de regularización migratoria y 12 ayudas para las  acciones de formación, difusión, y monitoreo de programas sociales.</t>
  </si>
  <si>
    <t>A) La meta fisica alcanzada se alcanzo en un 75.73% debido que el Procedimiento de Repatriación al interior de México (PRIM) del Instituto Nacional de Migración cancelo los vuelos desde el mes de mayo, por lo cual no se brindo asesorias en el modulo del Aeropuerto Internacional de la Ciudad de México.</t>
  </si>
  <si>
    <t>A) No se reporta variación para este trimestre ya que no se han publicado los resultados de personas beneficiarias  para este actividad.</t>
  </si>
  <si>
    <t>A) La meta alcanzada fue del 77.1% debido al número de atenciones telefónica recibidas en la Linea Migrante  que solicitaron información de los programas sociales.</t>
  </si>
  <si>
    <t>Agricultura Urbana</t>
  </si>
  <si>
    <t>Fomento a la Producción Orgánica</t>
  </si>
  <si>
    <t>Fomento de Mejoramiento de Traspatios</t>
  </si>
  <si>
    <r>
      <t xml:space="preserve">Acciones Realizadas: </t>
    </r>
    <r>
      <rPr>
        <sz val="9"/>
        <rFont val="Gotham Rounded Book"/>
      </rPr>
      <t xml:space="preserve">Durante el trimestre se apoyaron 56 acciones de formación, difusión y monitoreo de los programas sociales de la Dirección de Atención a Huéspedes, Migrantes y sus Familias. En el Operativo Bienvenido Migrante a la Ciudad de México temporada Semana Santa apoyo a 41 personas para brindar atención en los módulos ubicados en punos turisticos y de mayor afluencia, asimismo se brindaron 812 atenciónes sobre los programas sociales que brinda la SEDEREC a través de la Dirección de Atención a Huéspedes, Migrantes y sus Familias. </t>
    </r>
  </si>
  <si>
    <r>
      <t>Objetivo:</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</si>
  <si>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t>1030</t>
  </si>
  <si>
    <t>909</t>
  </si>
  <si>
    <r>
      <t xml:space="preserve">Acciones Realizadas: </t>
    </r>
    <r>
      <rPr>
        <sz val="10"/>
        <rFont val="Gotham Rounded Book"/>
      </rPr>
      <t>Durante el trimestre se otorgaron 12 ayudas para las acciones de formación, difusión y monitoreo de los programas sociales de la Dirección de Atención a Huéspedes, Migrantes y sus Familias. Se recibieron y 1 ayuda para el trámite de regularización migratoria ante el  Instituto Nacional de Migración. En cuanto a las organizaciones sin fines de lucro, en el primer trimestre se aperturo ventanilla para la recepción de solicitudes para la participación del programa Ciuadad Hospitalaria, Intercultural y de Atención  a Migrantes en su componente , Apoyo a Organizaciones sin fines de lucro, Instituciones de Asistencia Privada y/o académicas; en el segundo trimestre se revisaron y evaluaron cada uno de los proyectos y será hasta el 31 de julio cuando se publiquen los resultados.</t>
    </r>
  </si>
  <si>
    <r>
      <t xml:space="preserve">Acciones Realizadas:   </t>
    </r>
    <r>
      <rPr>
        <sz val="10"/>
        <rFont val="Gotham Rounded Book"/>
      </rPr>
      <t>En el periodo se brindaron  20 asesorías de apostille de actas emitidas en el extranjero, 15 Asesorías para obtención de actas emitidas en EE.UU, 13 Asesorías para trámites de doble nacionalidad, todo esto a personas mexicanas que redicaron principalmente en Estados Unidos y se encuentran de retorno en la Ciudad. Se realizaron 97 canalizaciones  (17 mujeres y 80 hombres) a  albergues temporales con apoyo de organizaciones sin fines de lucro, 34 canalizaciones (17 mujeres y 17 hombres) a hospitales de la Secretaría de Salud y 170 para la obtención del Seguro de Desempleo  (27 mujeres y 143 hombres) ante la Secretaría del Trabajo y Fomento al Empleo de la Ciudad de México. En el Aeropuerto de la Ciudad de México a través del Procedimiento de Repatriación al interior de México (PRIM) del Instituto Nacional de Migración, se brindó información y asesoria a 175 personas, es importante mencionar que el Instituto Nacional de Migración suspendio el programa desde el día 25 de mayo y será hata nuevo avisio cuando se regrese a las activiades. En el trimestre ingresaron 53 solicitudes para ayudas en situaciones emergentes, de las cuales se entregaron 13 ayudas económicas.</t>
    </r>
  </si>
  <si>
    <r>
      <t xml:space="preserve">Acciones Realizadas:   </t>
    </r>
    <r>
      <rPr>
        <sz val="9"/>
        <rFont val="Gotham Rounded Book"/>
      </rPr>
      <t>En el primer trimestre se aperturo ventanilla para la recepción de solicitudes para la participación en programa Equidad para la Mujer Rural, Indígena, Huésped y Migrante, Actividad Institucional Impulso a la Mujer Huésped y Migrante del 12 al 22 de febrero, para apoyos de Proyectos Productivos; se registraron 68 solicitudes, asimismo; se aperturo ventanilla  para la recepción de solicitudes para el apoyo a las personas Huéspedes, migrantes y sus famlias, a través de organizaciones sin fines de lucro, se registraron 7 solicitudes. En el segundo trimestre se revisaron y evaluaron cada uno de los proyectos; los resultados serán publicados el día 31 de Julio del año en curso</t>
    </r>
  </si>
  <si>
    <r>
      <t xml:space="preserve">Acciones Realizadas:  </t>
    </r>
    <r>
      <rPr>
        <sz val="10"/>
        <rFont val="Gotham Rounded Book"/>
      </rPr>
      <t>En esta actividad se brinda atención vía telefónica a personas huéspedes, migrantes y sus familias para informar, orientar y/o canalizarlas a las instancias correspondientes para acceder a los programas sociales de la Sederec y del Gobierno de la Ciudad de México. La población atendida son migrantes nacionales y extranjeros que residen en la Ciudad de México o en Estados Unidos. Para este trimestre se registraron 2313 llamadas a través de la Linea Migrante.</t>
    </r>
  </si>
  <si>
    <r>
      <t xml:space="preserve">Acciones Realizadas:  </t>
    </r>
    <r>
      <rPr>
        <sz val="10"/>
        <rFont val="Gotham Rounded Book"/>
      </rPr>
      <t>En este trimestre, se aperturó ventanilla para la recepción de solicitudes para la participación en el programa Ciudad Hospitalaria, Intercultural y de Atención a Migrantes, en su actividad institucional Fomento de la Ciudad Hospitalaria, actividad; Proyectos Productivos para migrantes y Familiares; se registraron 115 solicitudes; en el segundo triemestre se revisaron y evlauaron cada uno de los proyectos y será hasta el 31 de Julio cuando se publiquen los resultados.</t>
    </r>
  </si>
  <si>
    <t>1600</t>
  </si>
  <si>
    <t>1207</t>
  </si>
  <si>
    <t>2313</t>
  </si>
  <si>
    <t>Tasa de Variación de personas huéspedes, migrantes y sus familias beneficiadas por el programa social.</t>
  </si>
  <si>
    <t>Contribuir a que las personas Huéspedes, Migrantes y sus Familias que habitan y/ o transitan en la Ciudad de México ejerzan sus derechos fundamentales de salud, alimentación, educación, trabajo, equidad, igualdad e identidad.</t>
  </si>
  <si>
    <t>Fin</t>
  </si>
  <si>
    <t xml:space="preserve">Gestión </t>
  </si>
  <si>
    <t>(Número de personas beneficiarias del programa social en T/Número de personas beneficiarias del programa social en T-1)</t>
  </si>
  <si>
    <t>Eficacia</t>
  </si>
  <si>
    <t>ANUAL</t>
  </si>
  <si>
    <t>Porcentaje de personas huéspedes, migrantes y sus familias que transitan y/o habitan en la Ciudad de Mèxico que acceden al programa social</t>
  </si>
  <si>
    <t>Las personas huéspedes, migrantees y sus familias que transitan y/o habitan en la Ciudad de México acceden al programa social</t>
  </si>
  <si>
    <t>Próposito</t>
  </si>
  <si>
    <t>(Número de personas beneficiadas por el programa social/Número de personas que solicitaron apoyo por el programa social)*100</t>
  </si>
  <si>
    <t>Variación porcentual de personas atendidas en el Operativo Bienvenid@ Migrante a la Ciudad de Mèxico.</t>
  </si>
  <si>
    <t xml:space="preserve">Acciones encaminadas al acceso a la justiacia y Derechos Humanos a la población huésped y migrante </t>
  </si>
  <si>
    <t>Componente</t>
  </si>
  <si>
    <t>(Número de personas atendidas por el Operativo Bienvenid@ Migrante en T/ Número de personas atendidas por el Operativo Bienvenid@ Migrante en T- 1)</t>
  </si>
  <si>
    <t xml:space="preserve">Porcentaje de huéspedes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</si>
  <si>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</si>
  <si>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</si>
  <si>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proyectos de OSFL y IAP y/o instituciones acadèmicas financiados</t>
  </si>
  <si>
    <t xml:space="preserve">(Número de proyectos de OSFL, IAP e instituciones acadèmicas beneficiados por el programa social/Número de proyectos inscritos por OSFL, IAP e instituciones acadèmicas al programa social)*100                                                                                                                                                                                                    </t>
  </si>
  <si>
    <t>Porcentaje de huèspedes, migrantes y sus familias que obtuvieron el apoyo econòmico para situaciones emergentes</t>
  </si>
  <si>
    <t xml:space="preserve">Componente: Gestión Social a Huéspedes, Migrantes y sus Familias </t>
  </si>
  <si>
    <t>(Número de personas beneficiadas por el com`ponente de Gestiòn Social/Número total de solicitudes para la gestiòn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</si>
  <si>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</si>
  <si>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</si>
  <si>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</si>
  <si>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</si>
  <si>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grupos de migrantes y familiares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</si>
  <si>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</si>
  <si>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</si>
  <si>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</si>
  <si>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instiuciones pùblicas y privadas en las que se realiza difusiòn                                                                                                                                                                                                                    Porcentaje de canalizaciones a diferentes instituciones del Gobierno de la Ciudad de Mèxico y OSC                                                                                                                                                                                                                                    Porcentaje de personas satisfechas con el servicio brindado</t>
  </si>
  <si>
    <t>1) Realizar difusiòn de los programas de la DAHMyF en instancias pùblicas y privadas.                                                                                                                                                                                       2) Canalizar a personas Migrantes, Huéspedes y sus Familias a diferentes instituciones del Gobierno de la Ciudad de Mèxico, OSC, y otras instituciones que ofrecen servicios diversos.                                                                                                                                                                                                                                                                                                                                                  3) Implementar encuensta de satisfacción a los beneficiarios.</t>
  </si>
  <si>
    <t>Actividades</t>
  </si>
  <si>
    <t xml:space="preserve">(Nùmero de instituciones con difusiòn de los programas en T/Nùmero de instituciones con difusiòn de los programas en T-1)                                                                                                                                                                                                                                                                               (Nùmero de personas canalizadas a diferentes organizaciones y dependencias/Nùmero de canalizaciones concluidas)                                                                                                                                                                                                     (Nùmero de personas satisfechas con le servicio(s) recibido(s)/Nùmero de personas atendidas) </t>
  </si>
  <si>
    <t>Calidad</t>
  </si>
  <si>
    <t>Nombre del Indicador
(5)</t>
  </si>
  <si>
    <t>Objetivo
(6)</t>
  </si>
  <si>
    <t>Nivel del Objetivo
(7)</t>
  </si>
  <si>
    <t>Tipo de Indicador
(8)</t>
  </si>
  <si>
    <t>Método de Cálculo
(9)</t>
  </si>
  <si>
    <t>Dimensión a Medir
(10)</t>
  </si>
  <si>
    <t>Frecuencia de Medición
(11)</t>
  </si>
  <si>
    <t>Unidad de Medida
(12)</t>
  </si>
  <si>
    <t>Línea Base
(13)</t>
  </si>
  <si>
    <t>Meta Programada al Periodo 
(14)</t>
  </si>
  <si>
    <t>Meta Alcanzada al Periodo
(15)</t>
  </si>
  <si>
    <t>Tasa de Variación de Proyectos productivos de mujeres migrantes y sus familias financiados</t>
  </si>
  <si>
    <t>Lograr la disminución de la brecha de desigualdad a través de proyectos productivos impulsados por mujeres huéspedes, migrantes y sus familias en situación de vulnerabilidad</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</si>
  <si>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</si>
  <si>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</si>
  <si>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</si>
  <si>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</si>
  <si>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</si>
  <si>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</si>
  <si>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</si>
  <si>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</si>
  <si>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</si>
  <si>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</si>
  <si>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</si>
  <si>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</si>
  <si>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</si>
  <si>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</si>
  <si>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</si>
  <si>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</si>
  <si>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</si>
  <si>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</si>
  <si>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</si>
  <si>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</si>
  <si>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PROGRAMA PRESUPUESTARIO: PROGRAMA DE CIUDAD HOSPITALARIA, INTERCULTURAL Y DE ATENCIÓN A MIGRANTES</t>
  </si>
  <si>
    <t xml:space="preserve">PROGRAMA PRESUPUESTARIO O FONDO DEL RAMO GENERAL 33: PROGRAMA DE EQUIDAD PARA LA MUJER RURAL, INDÍGENA, HUÉSPED Y MIGRANTE. COMPONENTE IMPULSO A LA MUJER HUÉSPED Y MIGRANTE  </t>
  </si>
  <si>
    <t>CIUDAD HOSPITALARIA, INTERCULTURAL Y DE ATENCIÓN A MIGRANTES
S026</t>
  </si>
  <si>
    <t>31 DE ENERO DE 2018</t>
  </si>
  <si>
    <t>PERSONA</t>
  </si>
  <si>
    <t xml:space="preserve">ÁLVARO OBREGÓN: 9, AZCAPOTZALCO: 16,   BENITO JUÁREZ: 16 COYOACÁN: 17, CUAUHTÉMOC: 25,  GUSTAVO A.  MADERO: 31 IZTACALCO: 10,  IZTAPALAPA: 27, MIGUEL HIDALGO: 15, MILPA ALTA: 1,  NO PROPORCIONO: 8 N/A: 1926 TLÁHUAC: 5,  TLALPAN: 6, VENUSTIANO CARRANZA: 10, XOCHIMILCO: 7 </t>
  </si>
  <si>
    <t xml:space="preserve">10 DE MAYO: 3, 2A AMPL SANTIAGO ACAHUANTEPEC: 1, AERONAUTICA MILITAR: 1,   AGRICOLA ORIENTAL: 3,ÁLAMOS: 2;  ALFONSO XII: 1, ALGARÍN: 1,   ALIANZA POPULAR 1,  AMPLIACIÓN SAN PEDRO XALPA: 4, AMPLIACIÓN DANIEL GARZA 1,  AMPLIACIÓN LAS ÁGUILAS: 1, ANAHUAC: 2, ARBOLEDAS DEL SUR: 1, ARGENTINA: 4, BARRIO SAN MARCOS: 1,  BARRIO SAN MIGUEL: 1,  BARRIO SANTA MARTHA: 1, BUENAVISTA 3, 
CAMPESTRE ARAGÓN: 1 CAMPESTRE CHURUBUSCO: 1, CARMEN SERDÁN: 1, CENTRO: 2,CONCORDIA ZARAGOZA: 1,CONSTITUCIÓN DE LA REPÚBLICA: 1, CUCHILLA SAN JUAN DE ARAGÓN: 1, D.M.  NACIONAL: 1, 
DANIEL GARZA 1,  DEL BOSQUE: 1, DEL CARMEN TULYEHUALCO: 1,  DEL VALLE 2, DOCTORES: 1,  EJIDO DE SAN PEDRO MARTIN: 1, EMILIANO ZAPATA: 1, ERMITA VMC: 1, ESCANDÓN: 1,  ESTRELLA SUR: 2,  
EX HIPÓDROMO DE PERALVILLO: 1,  EXHACIENDA COAPA: 1, FUEGO NUEVO: 1, GABRIEL RAMOS MILLAN: 2, GERTRUDIS SANCHEZ: 4, GRANADA: 1,GUADALUPE INSURGENTES: 1, GUADALUPE TEPEYAC: 1, 
GUERRERO 7, INFONAVIT IZTACALCO: 1,JARDINES DE CHURUBUSCO: 1,JARDINES DE SAN LORENZO: 1,JOSE MARIA PINO SUAREZ: 2,JUAN GONZALEZ ROMERO: 1, JUÁREZ: 2,LA HABANA: 2, LA JOYITA: 1,LA POLVORILLA: 1, LA PRADERA II: 2, LA PRECIOSA: 1, LAS PEÑAS: 1,LEYES DE REFORMA: 2,LUIS DONALDO COLOSIO: 2, MAGDALENA DE LAS SALINAS: 1,MARTIN CARRERA: 1,MAZA: 1, MICHOACANA: 1,   MIGUEL HIDALGO: 1, MIXCOAC: 1,  MOCTEZUMA: 1, MORELOS: 2, NARVARTE: 4,NATIVITAS 1,  NIÑOS HÉROES, U.H. SSFA: 1, NONOALCO TLATELOLCO: 2, NUEVA ESPAÑA: 2,  NUEVO BARRIO SAN RAFAEL: 2, OBRERA POPULAR: 1, PANAMERICANA: 1,
PANTALÁN 1, PARAJE EL CABALLITO 1,PATRIMONIO FAMILIAR: 1, PEDREGAL DE CARRASCO: 1,  PEDREGAL DE SAN NICOLÁS 4TA SECCIÓN: 1 PEDREGAL DE SANTO DOMINGO: 2, PENITENCIARIA: 1, PENSIL NORTE: 1,
PERALVILLO: 1,   POLANCO: 1,  POLVORILLA: 2,  PORTALES SUR: 1, PORVENIR: 1, PRADOS CHURUBUSCO: 1,  PRO HOGAR: 1, PUEBLO SAN PEDRO XALPA: 1, PUEBLO STA MARIA TEPEPAN: 1, RECREO: 1,   REFORMA SOCIAL: 1 ROMA: 2, SALVADOR DIAZ MIRON: 1,SAN ÁLVARO: 1, SAN FELIPE TERREMOTOS: 1, SAN FRANCISCO CULHUACAN: 4,SAN JUAN DE ARAGÓN: 3  SAN JUAN IZTAYOAPAN: 1,   SAN JUAN JOYAS: 1, SAN JUANICO: 1, SAN LORENZO LA CEBADA: 1, SAN MARCOS: 1,   SAN MIGUEL CHAPULTEPEC: 1, SAN MIGUEL: 1, SAN NICOLAS TETELCO: 1, SAN PEDRO DE LOS PINOS: 2, SAN PEDRO TOPILEJO: 1,SAN PEDRO XALPA: 1, 
SAN PEDRO ZACATENCO: 1, SAN RAFAEL: 2, SAN SIMON TOLNAHUAC: 2, SANTA ANITA: 1,  SANTA BÁRBARA: 1,  SANTA ISABEL TOLA: 1, SANTA MARÍA LA RIBERA: 1, SANTA MARTHA ACATITLA: 1,  SANTA ROSA
SANTA URSULA XITLA SANTIAGO ATEPETLAC; SANTO DOMINGO: 3, SOLIDARIDAD EL SALADO STAUNAM 1,   TAZINTLA;  TEPEYAC INSURGENTES;  TIZAPAN DE ZARAGOZA 3;  TLAZINTLA; TORELIO GUERRA;  U.H ERMITA ZARAGOZA;   U.H. ALBORADA 1,   U.H.NAHUALTL,  VALLE DE LOS REYES 1,  VALLE DE SAN LORENZO;  VALLLEJO 1,  VERÓNICA ANZURES;  ZENON: 1.  </t>
  </si>
  <si>
    <t>Fondo de Fomento Agropecuario del Distrito Federal</t>
  </si>
  <si>
    <t>10 de mayo de 1996</t>
  </si>
  <si>
    <t>Gobierno de la Ciudad de México</t>
  </si>
  <si>
    <t>Personas o grupos del medio rural o aquellos que determine el Comité Técnico como beneficiarios de los programas en concurrencia con la SEDEREC con la SAGARPA y la CONAGUA y que cumplan con los requisitos de las Reglas de Operación.</t>
  </si>
  <si>
    <t>CI Banco, S.A. IBM FIDEICOMISO CIB/601 o la Institución Fiduciaria que determine el Comité Técnico</t>
  </si>
  <si>
    <t>Establecer los mecanismos operativos y téminos generales que regirán el otorgamiento de los apoyos con recursos en concurrencia Secretaría de Agricultura, Ganadería, Desarrollo Rural, Pesca y Alimentación (SAGARPA-GDF); Comisión Nacional Agua (CNA- GDF),  previstos en el Convenio de Coordinación para el Desarrollo Rural Sustentable y de los programas hidroagricolas y la administración e inversión establecidos en el Convenio de sustitución fiduciaria.</t>
  </si>
  <si>
    <t>Convenio Modificatorio al Contrato del Fideicomiso Irrevocable de Administración e Inversión de fecha 31 de julio de 2012</t>
  </si>
  <si>
    <t>Es finalidad del presente fideicomiso, apoyar a todas y cada una de las personas fisicas o morales dedicadas a las labores productivas del sector rural y que previamente sean designadas por el Comité Técnico del Fideicomiso.</t>
  </si>
  <si>
    <r>
      <t xml:space="preserve">Acciones Realizadas: </t>
    </r>
    <r>
      <rPr>
        <sz val="10"/>
        <rFont val="Gotham Rounded Book"/>
      </rPr>
      <t xml:space="preserve">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*Recepción de documentos
*integración de expedientes
*visitas de geo-posicionamiento  </t>
    </r>
  </si>
  <si>
    <r>
      <t xml:space="preserve">Acciones Realizadas:  </t>
    </r>
    <r>
      <rPr>
        <sz val="10"/>
        <rFont val="Gotham Rounded Book"/>
      </rPr>
      <t xml:space="preserve">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*Recepción de documentos
*integración de expedientes
*visitas de geo-posicionamiento  </t>
    </r>
  </si>
  <si>
    <t>Porcentaje de demanda de proyectos recibidos.</t>
  </si>
  <si>
    <t>Contribuir a impulsar la producción agropecuaria sustentable a pequeña escala en la Ciudad de México mediante la entrega de ayudas.</t>
  </si>
  <si>
    <t xml:space="preserve">Fin </t>
  </si>
  <si>
    <t>Eficacia.</t>
  </si>
  <si>
    <t>Proyectos aprobados / proyectos programados*100.</t>
  </si>
  <si>
    <t xml:space="preserve">Anual </t>
  </si>
  <si>
    <t>Proyectos.</t>
  </si>
  <si>
    <t xml:space="preserve">Sin dato </t>
  </si>
  <si>
    <t>Tasa de variación de proyectos totales aprobados.</t>
  </si>
  <si>
    <t>Los habitantes de la Ciudad de México implementan proyectos agropecuarios sustentables.</t>
  </si>
  <si>
    <t>Propósito</t>
  </si>
  <si>
    <t>Eficiencia.</t>
  </si>
  <si>
    <t>(Proyectos aprobados año t/proyectos aprobados año t-1)-1*100.</t>
  </si>
  <si>
    <t>Proyectos productivos agrícolas en zonas urbanas.</t>
  </si>
  <si>
    <t>Proyectos de agricultura urbana.</t>
  </si>
  <si>
    <t xml:space="preserve">Componente </t>
  </si>
  <si>
    <t>Proyectos productivos agrícolas en zona urbana aprobados/proyectos ingresados*100.</t>
  </si>
  <si>
    <t>Proyectos productivos agrícolas en la zona rural.</t>
  </si>
  <si>
    <t>Proyectos de producción orgánica en zona rural.</t>
  </si>
  <si>
    <t>Proyectos productivos agrícolas en la zona rural aprobados/ proyectos ingresados*100.</t>
  </si>
  <si>
    <t>Proyectos productivos pecuarios en la zona rural.</t>
  </si>
  <si>
    <t>Proyectos de mejoramiento de traspatios</t>
  </si>
  <si>
    <t>Proyectos productivos pecuarios en la zona rural aprobados/ proyectos ingresados*100.</t>
  </si>
  <si>
    <t>Porcentaje de visitas técnicas de validación y geoposicionamiento realizadas a los proyectos recibidos.</t>
  </si>
  <si>
    <t>Visitas técnicas de validación y geoposicionamiento.</t>
  </si>
  <si>
    <t xml:space="preserve">Actividades </t>
  </si>
  <si>
    <t>(Número de vistas técnicas devalidación y geoposicionamiento realizadas / Número de proyectos recibidos* 100.</t>
  </si>
  <si>
    <t>Supervisiones.</t>
  </si>
  <si>
    <t>Porcentaje de cumplimiento de entrega de ayudas.</t>
  </si>
  <si>
    <t>Entrega de ayudas.</t>
  </si>
  <si>
    <t>Número de ayudas entregadas / Número de ayudas aprobadas * 100.</t>
  </si>
  <si>
    <t>Porcentaje de visitas de supervisión realizadas a los proyectos aprobados.</t>
  </si>
  <si>
    <t>Visitas de seguimiento y supervisión.</t>
  </si>
  <si>
    <t>(Número de vistas de supervisión realizadas / Número de proyectos aprobado* 100.</t>
  </si>
  <si>
    <t>ALVARO OBREGON, AZACAPOTZALCO, BENITO JUAREZ, COYOACAN, CUAUHTEMOC, GUSTAVO A. MADERO, IZTACALCO, IZTAPALAPA, LA MAGDALENA CONTRERAS, MIGUEL HIDALGO, MILPA ALTA, TLAHUAC, TLALPAN, VENUSTIANO CARRANZA, XOCHIMILCO</t>
  </si>
  <si>
    <t>BUENAVISTA, GUERRERO, RICARDO FLORES MAGON, FRAC BENITO JUAREZ LAS CAMPANA, UNID EJERCITO DE ORIENTE II, VEINTE DE NOVIEMBRE, UH LINDAVISTA VALLEJO, UNID PEDREGAL DE CARRASCO, UH VILLAS SANTIAGO, AGRICOLA ORIENTAL, TLAXPANA, DE VALLE, AGRICOLA METROPOLITANA, FRAY SERVANDO OBRERA, MICHOACANA VMC, JARDIN BALBUENA, GUERRERO, COPILCO EL ALTO, CULHUACAN CTM SECCION X, ROMA NORTE, LINDAVISTA NORTE, CUAUHTEMOC, NARVARTE, BARTOLO AMEYALCO, LAS PENAS, UH USCOVI, PASEOS DE TAXQUEÑA, CENTINELA, LA LAGUNA TICOMAN, SAN ALVARO, ARAGON LA VILLA, TORRES DE POTRERO, REYNOSA TAMAULIPAS, NUEVA SANTA MARIA, MAGDALENA MIXHUCA, BARR SAN DIEGO, UH NUMERO 3, SAN BARTOLO CAHUALTONGO, SAN PEDRO XALPA, MAZA, LEYES DE REFORMA 1A SECCION, BARRIO SAN MIGUEL, VILLA LAZARO CARDENAS, SANTA URSULA COAPA, UNID HAB LA DRAGA, SN ANDRES AHUAYUCAN, POPOTLA, SANTIAGO SUR, TRANSITO, PARQUE SAN ANDRES, ZAPATA VELA, SAN ANDRES TETEPILCO, MORELOS, GRANJAS SN ANTONIO ESCUADRON 201, HEROES DE PADIERNA, CERRILLERA REFINERA PENON AZTECA, UH SAN JUAN DE ARAGON 5, PEDREGAL DE SANTA URSULA, PEDREGAL DE LA ZORRA, NARVARTE, EL MOLINO TEZONCO, UH NUMERO 3, VALLE DEL SUR, GUADALUPE TEPEYAC, ARGENTINA ANTIGUA, GRANJAS MEXICO, SAN PEDRO ATOCPAN PUEBLO, UNDEL ARBOLILLO II, GENERAL IGNACIO ZARAGOZA, SAN ANTONIO, SAN BARTOLO CAHUALTONGO, ALAMOS, STA URSULA COAPA, AGRICOLA PANTITLAN, TEZOZOMOC, GOMEZ FARIAS, BARR LA CANDELARIA TICOMAN, ALFONSO XIII, LAS ANIMAS, MAGDALENA MIXHUCA, GUADALUPE CONTRERAS.</t>
  </si>
  <si>
    <t>AYUDA</t>
  </si>
  <si>
    <t xml:space="preserve">A) Con base a las reglas de operación del Programa de Desarrollo Agropecuario, la recepción de solicitudes se realizó durante el primer trimestre, por lo que éstas se encuentran en la etapa de revisión y calificación para la selección y publicación de beneficiarios. La entrega de los recursos aprobadas se realizará una vez concluido el proceso electoral. </t>
  </si>
  <si>
    <t xml:space="preserve">Se realizó la aportación estatal al programa de sanidades y la ventanilla de soliciutdes cierra el 30 de Junio del presente. Se ha iniciado la revisión documental de las solicitudes ingresadas para la elaboración de estudios de suelo y análisis de muestras con la finalidad de brindar el apoyo a la producción agrícola y prevención de riesgos de plagas en cultivos. </t>
  </si>
  <si>
    <t xml:space="preserve">A) Se realizó el depósito correpondiente al fideicomiso del fondo de fomento agropecuario del Distrito Federal (FOFA-DF) de los recursos comprometidos con la SAGARPA, cumpliendo así con la meta financiera programada. Sin embargo, las solicitudes se encuentran en proceso de autorización para el cumplimiento de la meta física programada, así como la entrega de recursos, misma que será realizada una vez concluido el proceso electoral. </t>
  </si>
  <si>
    <t>A)Se realizó el depósito correpondiente al fideicomiso del fondo de fomento agropecuario del Distrito Federal (FOFA-DF) de los recursos comprometidos con la SAGARPA, cumpliendo así con la meta financiera programada. Sin embargo se encuentra en proceso la operación del sistema de información geográfica.</t>
  </si>
  <si>
    <r>
      <t xml:space="preserve">Acciones Realizadas: </t>
    </r>
    <r>
      <rPr>
        <sz val="10"/>
        <rFont val="Gotham Rounded Book"/>
      </rPr>
      <t xml:space="preserve">Durante el segundo trimestre no se han otorgado ayudas integrales a la población rural. Las solicitudes ingresadas se encuentran en proceso de revisión. </t>
    </r>
  </si>
  <si>
    <t>67</t>
  </si>
  <si>
    <r>
      <t>Acciones Realizadas:</t>
    </r>
    <r>
      <rPr>
        <sz val="10"/>
        <rFont val="Gotham Rounded Book"/>
      </rPr>
      <t xml:space="preserve"> No se han realizado acciones para el período en cuestión</t>
    </r>
  </si>
  <si>
    <r>
      <t xml:space="preserve">Acciones Realizadas:   </t>
    </r>
    <r>
      <rPr>
        <sz val="10"/>
        <rFont val="Gotham Rounded Book"/>
      </rPr>
      <t>Con base a las reglas de operación del Programa de Equidad para la Mujer rural, indígena, huésped y migrante, la recepción de solicitudes se realizó durante el primer trimestre, por lo que la entrega de los apoyos se tiene programada una vez concluido el proceso electoral</t>
    </r>
  </si>
  <si>
    <r>
      <t xml:space="preserve">Acciones Realizadas: </t>
    </r>
    <r>
      <rPr>
        <sz val="10"/>
        <rFont val="Gotham Rounded Book"/>
      </rPr>
      <t xml:space="preserve">Se realizó la aportación de recursos del programa de sanidades y la ventanilla de solicitudes cierra el 20 de Junio. Por ello, durante el trimestre se realizaron las revisiones de solicitudes para los trabajos de elaboración de estudios de suelo y análisis de muestras para apoyo a la producción agrícola y prevención de manejo de riesgos
</t>
    </r>
  </si>
  <si>
    <r>
      <t xml:space="preserve">Acciones Realizadas: </t>
    </r>
    <r>
      <rPr>
        <sz val="10"/>
        <rFont val="Gotham Rounded Book"/>
      </rPr>
      <t>Se impulsaron las actividades de promoción al fomento agropecuario para el apoyo a productores rural, así como la difusión y supervisión a soliciutdes ingresadas durante el período de apertura de ventanillas desde el primer trimestre. Queda pendeinte la aprobación  de solicitudes de cursos y capacitaciones para alcanzar la meta financiera, mientras que la meta física será alcanzada una vez que concluya el período electoral.</t>
    </r>
  </si>
  <si>
    <r>
      <t xml:space="preserve">Acciones Realizadas: </t>
    </r>
    <r>
      <rPr>
        <sz val="10"/>
        <rFont val="Gotham Rounded Book"/>
      </rPr>
      <t xml:space="preserve"> Se realizó el depósito al fideicomiso del (FOFA-DF) de los recursos comprometidos con la sagarpa, cumpliendo así con la meta financiera programada y se encuentra en proceso la autorización de solicitudes para el cumplimiento de las metas físcias</t>
    </r>
  </si>
  <si>
    <r>
      <t xml:space="preserve">Acciones Realizadas: </t>
    </r>
    <r>
      <rPr>
        <sz val="10"/>
        <rFont val="Gotham Rounded Book"/>
      </rPr>
      <t>No se realizaron acciones para el periodo de reporte</t>
    </r>
  </si>
  <si>
    <r>
      <t xml:space="preserve">Acciones Realizadas:  </t>
    </r>
    <r>
      <rPr>
        <sz val="10"/>
        <rFont val="Gotham Rounded Book"/>
      </rPr>
      <t>Para el período se llevaron a cabo acciones de monitoreo, seguimiento y evaluación de las actividades sustantivas de la Dirección General de Desarrollo Rural. Asimismo, se analizaron las solicitudes ingresadas y se dictaminaron los beneficiarios, sin embargo las ayudas serán entregadas una vez que concluya el proceso electoral.</t>
    </r>
  </si>
  <si>
    <r>
      <t>Acciones Realizadas:</t>
    </r>
    <r>
      <rPr>
        <sz val="10"/>
        <rFont val="Gotham Rounded Book"/>
      </rPr>
      <t xml:space="preserve"> No se realizaron acciones para el período de reporte</t>
    </r>
  </si>
  <si>
    <r>
      <t xml:space="preserve">Acciones realizadas: </t>
    </r>
    <r>
      <rPr>
        <sz val="10"/>
        <rFont val="Gotham Rounded Book"/>
      </rPr>
      <t>Se realizó el depósito al fideicomiso del (FOFA-DF) de los recursos comprometidos con la sagarpa, cumpliendo así con la meta financiera programada y se encuentra en proceso la autorización de solicitudes para el cumplimiento de las metas físcias</t>
    </r>
  </si>
  <si>
    <r>
      <t>Acciones Realizadas:</t>
    </r>
    <r>
      <rPr>
        <sz val="10"/>
        <rFont val="Gotham Rounded Book"/>
      </rPr>
      <t xml:space="preserve"> Para el período se llevaron a cabo acciones de monitoreo, seguimiento y evaluación de las actividades sustantivas de la Dirección General de Desarrollo Rural. Asimismo, se analizaron las solicitudes ingresadas y se dictaminaron los beneficiarios, sin embargo las ayudas serán entregadas una vez que concluya el proceso electoral.</t>
    </r>
  </si>
  <si>
    <r>
      <t xml:space="preserve">Acciones Realizadas: </t>
    </r>
    <r>
      <rPr>
        <sz val="10"/>
        <rFont val="Gotham Rounded Book"/>
      </rPr>
      <t xml:space="preserve"> Se realizó el depósito correpondiente al fideicomiso del fondo de fomento agropecuario del Distrito Federal (FOFA-DF) de los recursos comprometidos con la SAGARPA, cumpliendo así con la meta financiera programada. Sin embargo se encuentra en proceso la operación del sistema de información geográfica.</t>
    </r>
  </si>
  <si>
    <r>
      <t xml:space="preserve">Acciones Realizadas: </t>
    </r>
    <r>
      <rPr>
        <sz val="10"/>
        <rFont val="Gotham Rounded Book"/>
      </rPr>
      <t xml:space="preserve">Con base a las reglas de operación del Programa de Desarrollo Agropecuario, la recepción de solicitudes se realizó del 16 de febrero al 2 de marzo, por lo que las solicitudes se encuentran en la etapa de revisión y calificación para la selección de beneficiarios y su publicación correspondiente. Una vez concluido el proceso electoral se comenzará con la entrega de ayudas. </t>
    </r>
  </si>
  <si>
    <r>
      <t xml:space="preserve">Acciones Realizadas:  </t>
    </r>
    <r>
      <rPr>
        <sz val="10"/>
        <rFont val="Gotham Rounded Book"/>
      </rPr>
      <t xml:space="preserve"> Con base a las reglas de operación del Programa de Desarrollo Agropecuario, la recepción de solicitudes se realizó del 16 de febrero al 2 de marzo, por lo que las solicitudes se encuentran en la etapa de revisión y calificación para la selección de beneficiarios y su publicación correspondiente. Una vez concluido el proceso electoral se comenzará con la entrega de ayudas. </t>
    </r>
  </si>
  <si>
    <r>
      <t xml:space="preserve">Acciones Realizadas: </t>
    </r>
    <r>
      <rPr>
        <sz val="10"/>
        <rFont val="Gotham Rounded Book"/>
      </rPr>
      <t>Durante el trimestre de referencia se ejercieron recursos para la contratación de servicios que se les proporcionó a los productores, necesarios para la logística, desarrollo y promoción de la comercializción de sus productos en el evento denominado "Consume Local 2018", llevado a cabo en el Zócalo de la CDMX, con una meta alcanzada de 199,200 beneficiarios asistentes al evento.</t>
    </r>
  </si>
  <si>
    <r>
      <t>Acciones Realizadas:</t>
    </r>
    <r>
      <rPr>
        <b/>
        <sz val="9"/>
        <rFont val="Gotham Rounded Book"/>
        <family val="3"/>
      </rPr>
      <t xml:space="preserve"> 1) Se brindaron 28  acompañamientos, 20 para mujeres y 8 para hombres, a distintas instituciones de la administración pública como: Delegaciones Políticas, Juzgados Familiares, Juzgados Civiles, Juzgados y Salas Penales, Procuraduría General de Justicia y Registro Civil.
2) Se brindaron 41  asesorías jurídicas a 27 mujeres y 14 hombres de las comunidade indígenas popolaco, mazahua, náhuatl, tsetal, mixteco, triqui y chontal; en materia penal, civil, laboral, familiar, administrativo y penitencario. 
3) Se gestionó con el Instituto de Atención para la Prevención de las Adicciones en la Ciudad de México 2 becas de desintoxicación para beneficiar a personas de la comunidad indígena.
4) Con la finalidad de apoyar a las personas que están próximas a ser liberadas a una reinserción social desde la perspectiva de reflexión y el deseo de retomar su vida, se dio continuidad al taller Plan de Vida en el Centro  de Ejecución de Sanciones Penales Varonil Norte,  con 25 participantes.
5) Se llevo a cabo el Taller de Contención Emocional, dirigido a hombre y mujeres de la comunidad indígena que sufrieron crisis emocionales derivado del sismo del 19 de septiembre del 2018, con la finalidad de reconocer los síntomas,  sensaciones y la manera de trabajarlas para superar las crisis y continuar con sus vidas, se tuvo la participación de 34 personas. 
6) Se do seguimiento al el Grupo de atención psicológica a hombres privados de su libertad del Reclusorio Norte, con la finalidad de brindar contención emocional y construir un espacio para abordar los miedos, duelos y otros conflictos emocionales, han participado 10 hombres. 
7) Se revisaron 15 expedientes jurídicos en los Centros de Reclusión de la Ciudad de México, de los cuales corresponden 1 mujer y 14 hombres para verificar su situación jurídico-procesal. 
8) Se pre-liberó y se apoyó con garantías para el acceso a salidas alternas a 4 personas de comunidad indígena.
En el periodo comprendido del 02 de abril al 28 de junio del 2018, la Red de Intérpretes-Traductores en Lenguas Indígenas Nacionales de la Ciudad de México, atendió 79 solicitudes de interpretación y traducción. De las cuales 45 fueron atendidas por 15 mujeres y 34 atendidas por 12 hombres.  Las asistencias se realizaron en los siguientes ámbitos: educativo, familiar, institucional, penal, salud y social, en lenguas como el como el chinanteco, maya, mazahua, mazateco, mixteco, náhuatl, otomí, triqui, tzeltal y zapoteco. Sumando un total de 281 horas de interpretación y 414 cuartillas escritas.                                                                                                                                                                                                                                                                                      Se desglosan a continuación por ámbito de atención:                                                                                                                                                                                                                              
1. En el ámbito educativo, se atendieron 16 solicitudes de interpretación en lenguas como el chinanteco y otomí. Sumando un total de 44 horas de interpretación.                                            
2. En el ámbito familiar, se atendieron 2 solicitudes de interpretación y traducción en la lengua náhuatl. Sumando un total de 6 horas de interpretación.                                                               
3. En el ámbito institucional, se atendieron 12 solicitudes de interpretación y traducción en lenguas como la maya, mazahua, otomí y triqui. Sumando un total de  10 horas de interpretación y 411 cuartillas escritas.                                                                                            4. En el ámbito de justicia, se atendieron 40 solicitudes de interpretación y traducción en en lenguas como el mazateco, mixteco, nahuatl,otomí,triqui,tzeltal y zpoteco.  Sumando un total de 175 horas de interpretación y 3 cuartillas escritas.                                                                         
 5. En el ámbito de salud, se atendieron 5 solicitudes de interpretación en lenguas triqui, mixteco, sumando un total de 36 horas de atención.                                                                      
6. En el ámbito social, se atendieron 4 solicitudes de interpretación en la lengua náhuatl, sumando un total de 10 horas de atención
</t>
    </r>
  </si>
  <si>
    <t>42</t>
  </si>
  <si>
    <r>
      <t xml:space="preserve">Acciones Realizadas con gasto corriente: </t>
    </r>
    <r>
      <rPr>
        <sz val="10"/>
        <rFont val="Gotham Rounded Book"/>
      </rPr>
      <t xml:space="preserve">
'1) Se realizaron  actividades deportivas  y un partido interpredios con la finalidad de promover el desarrollo físico y emocional de jóvenes en riesgo de drogadicción dentro de las comunidades indígenas de la CDMX, se tuvo una asistencia de 61 personas.
2) Se realizó la actividad “Trazando identidades”, en el auditorio de la SEDEREC, con el objetivo de fortalecer y promover la interculturalidad, identidad y autoestima de comunidades indígenas a través de talleres y actividades lúdicas, asimismo a fin de brindar herramientas para un desarrollo integral reconociendo el valor cultural las comunidades residentes en la Ciudad de México. Asistieron 26 niñas, niños, jóvenes y adultos de las comunidades mazahua, chinanteco, otomí, triqui, náhuatl, mixe, mixteco. 
3) En conmemoración al Día del niño, el 27 de abril del año en curso se efectuó el evento "Cultura y diversidad: niñas y niños indÍgenas de la CDMX", con el objetivo de fomentar la sana convivencia y equidad de la población infantil indígena promoviendo sus derechos a través de actividades culturales y artísticas asistieron 100 infantes de las comunidades otomí, mixteco, mixe, mazahua, triqui y náhuatl.
4) En conmemoración al día mundial “En contra del trabajo infantil”, el 12 de junio, en colaboración con la Asociación Infancia común A.C se realizó el taller "Conozcamos nuestros derechos; no al trabajo infantil" con el objetivo de promover y difundir los derechos de las niñas y niños indígenas, para prevenir o detectar la explotación laboral infantil por medio de actividades lúdicas y reflexivas, participaron 52 infantes, adolescentes y padres de comunidades indígenas mazahua, mixteco, triqui y otomí 
En conmemoración del “Día del Padre”, se realizó una visita al centro recreativo ¡Recórcholis!, sucursal Forum Buenavista, el día 21 de junio del año en curso; se tuvo la participación de 242 niñas, niños, jóvenes, adultos y adultos mayores de las comunidades indígenas mazahua, náhuatl, otomí, mixteco, mixe, triqui y otomí.
El día 14 de mayo del año en curso se efectuó el evento denominado “Conmemoración del día de las madres indígenas, rurales y migrantes 2018”, con el objetivo de generar un acercamiento con mujeres indígenas, rurales y migrantes de la Ciudad de México a través de actividades lúdicas en el marco del día de la madre.
En dicha actividad participaron 70 mujeres de las delegaciones Álvaro Obregón, Cuauhtémoc, Milpa Alta, Tláhuac, Xochimilco, Iztapalapa, Iztacalco, Coyoacan, Cuajimalpa. 
Actividades de formación, difusión y monitoreo del programa social.   
</t>
    </r>
  </si>
  <si>
    <r>
      <t xml:space="preserve"> Acciones Realizadas:</t>
    </r>
    <r>
      <rPr>
        <b/>
        <sz val="9"/>
        <rFont val="Gotham Rounded Book"/>
        <family val="3"/>
      </rPr>
      <t xml:space="preserve"> 
CONSUME LOCAL CDMX.
El día 04 de mayo se presentaron las participantes del certamen "la flor más bella del ejido" en el escenario principal acompañadas por la intérprete Nayheli Cortés Castillo del pueblo Santa Cruz Acalpixca, el grupo de cantos y danza “Las tlacualeras” de Santa Ana Tlacotenco, Milpa Alta, el grupo musical “Los Tequimichis” de San Francisco Tecoxpa, Milpa Alta, la danza de los Huehuenches Comparsa Barrón acompañados de la Banda de Los Hermanos Rocha, pertenecientes al pueblo originario Santa Isabel Tola de la Delegación Gustavo A. Madero.
El sábado 5 de mayo se contó con la presentación de la Comparsa de chinelos y la banda de San Agustín de las Cuevas, Tlalpan, participó la Banda Infantil y juvenil del Pueblo San Francisco Culhuacán, la Comparsa Peñón de los Baños acompañada por la Banda Carnavalera de San Juan de Aragón, danza de Charros de Iztapalapa y la Comparsa los Tezonkeños de San Lorenzo Tezonco, así como la presentación de la banda La indestructible de México de San Francisco Tlaltenco de la Delegación Tláhuac.
El domingo 6 de mayo participaron: el coro nahua de niños de Santa Ana Tlacotenco, Milpa Alta, Nayheli Cortés Castillo con la presentación del disco “Mi México de ayer”, danza de charro de Iztapalapa de los pueblos originarios San Sebastián Tecoloxtitlan y Santiago Acahualtepec y la Orquesta Cacharrin de Chimalhuacán.
PARTICIPACIÓN DE PUEBLOS EN LA FERIA MERCADO DE PRODUCTORES CDMX 2018.
El sábado 12 de mayo el programa participó con la presentación del documental sobre las mayordomías del pueblo Santiago Ahuizotla, con la obra teatral de cuentos y leyendas de la delegación Milpa Alta, y la presentación de la revista “Crisol mágico” que retomaba temas sobre las chinampas de las zonas lacustres de San Pedro Atocpan.
El domingo 13 de mayo se presentó el coro nahua de  la Academia de la Lengua Náhuatl de Santa Ana Tlacotenco
PARTICIPACIÓN DE PUEBLOS EN LA FERIA CONSUME LOCAL CURACIÓN CON TRADICIÓN CDMX 2018
participaron 110 productores y transformadores de plantas medicinales que se cultivan en la zona rural de la CDMX, el programa apoyó con la participación de la Comparsa Barrón, el domingo 27. 
FERIA CONSUME LOCAL “COLORES DE PRIMAVERA”.
El sábado 2 de junio se contó con la participación de  la Banda Infantil y juvenil del Pueblo San Francisco Culhuacán, la intérprete de música tradicional Nayheli Cortés Castillo y la Orquesta La Chomba.
El domingo 3 de junio con el cantante de ranchero Miguel Santa María, danza huehuenches Comparsa Barrón acompañado por la Banda de los Hermanos Rocha; Banda de viento tradicional, Danza de Charro de Iztapalapa San Sebastián Tecoloxtitlan acompañada por Orquesta Santiago Castillo.
El martes 5 de junio se contó con la participación de la Banda La Indestructible de Tláhuac y la conferencia de la revista “Crisol Mágico” de San Pedro Atocpan.
El miércoles 6 de juniose contó con la participación  de la obra teatral “La llorona” de Santa María Malinalco y el grupo musical “Los Tequimichis” de San Francisco Tecoxpa, Milpa Alta
Actividades de formación, difusión y monitoreo del programa social.            
</t>
    </r>
  </si>
  <si>
    <r>
      <t>Acciones Realizadas con Gasto Corriente:</t>
    </r>
    <r>
      <rPr>
        <b/>
        <sz val="9"/>
        <rFont val="Gotham Rounded Book"/>
        <family val="3"/>
      </rPr>
      <t xml:space="preserve">  
PRESENTACIÓN DEL LIBRO “PLANTAS MEDICINALES DE SAN FRANCISCO TLALTENCO, TLÀHUAC, CIUDAD DE MÈXICO” EN EL CENTRO CULTURAL EL RULE. 
JONADAS DE MEDICINA TRADICIONAL. Se realizaron 7 jornadas de Medicina Tradicional en las delegaciones Álvaro Obregón, Gustavo A. Madero, Miguel Hidalgo y Xochimilco en las que se ofrecieron distintos servicios, se atendió aproximadamente a 605 personas, 329 mujeres y 276 hombres.
JORNADAS INFANTILES DE MEDICINA TRADICIONAL Y HERBOLARIA. Se llevaron a cabo 4 Jornadas Infantiles de Medicina Tradicional y Herbolaria en las delegaciones Cuauhtémoc, Venustiano Carranza y Xochimilco, en las que se realizaron talleres sobre el conocimiento del temazcal, cultivo de plantas medicinales, danza prehispánica y la tradicional lotería de plantas medicinales, con un total de 237 niñas y 186 niños.
VISITAS TÉCNICAS PARA EVALUACIÓN DE PROYECTOS
Como parte del proceso de evaluación de los proyectos se realizaron 43 visitas técnicas en las delegaciones Álvaro Obregón,  Benito Juárez, Coyoacán, Cuajimalpa, Gustavo A. Madero, Iztacalco, Iztapalapa, Milpa Alta, Tláhuac, Venustiano Carranza y Xochimilco para las  siguientes actividades: -Habilitar espacios físicos para la práctica de la Medicina Tradicional y Herbolaria -Cultivo y producción de plantas medicinales
Aprovechamiento de las plantas medicinales (transformación)
PRESENTACIÓN DE RESULTADOS DE ANÁLISIS QUÍMICOS A PRODUCTOS TRANSFORMADOS
Derivado de uno de los proyectos apoyados en el 2017, académicos de la Universidad Nacional Autónoma de México (UNAM)  presentaron los resultados de los estudios químicos que realizaron a 9 productos. A través del método de cromatografía donde analizaron las plantas medicinales que utilizan y el producto final que obtienen de estas, para así confirmar la calidad de los productos y en casos específicos mejorar su método de producción. 
FERIA CONSUME LOCAL “CURACIÒN CON TRADICIÒN” 
Se llevó a cabo la Feria Consume Local “Curación con Tradición” los días 25, 26 y 27 de mayo en la explanada del Zócalo, en la que acudieron 29 curanderos y curanderas quienes realizaron curaciones de susto y empacho principalmente, además de atender malestares como estrés y contracturas mosculares. Atendiendo un total de 1309 personas, 782 mujeres y 527 hombres.
Además, acudieron 23 productores y 25 transformadores de plantas medicinales quienes ofertaron productos como shampoo, tinturas, cremas, pomadas, jarabes, capsulas, y plantas medicinales como toronjil, mirto, siempre viva, epazote, ajenjo, menta, hierbabuena, ruda, romero, entre otras. 
</t>
    </r>
  </si>
  <si>
    <t>60</t>
  </si>
  <si>
    <t>36</t>
  </si>
  <si>
    <t>126</t>
  </si>
  <si>
    <t>125</t>
  </si>
  <si>
    <r>
      <t>Acciones Realizadas con Gasto Corriente</t>
    </r>
    <r>
      <rPr>
        <b/>
        <sz val="9"/>
        <rFont val="Gotham Rounded Book"/>
        <family val="3"/>
      </rPr>
      <t>:   
1) Se credencializaron 292 personas de comunidades indígenas y pueblos y barrios originarios de la CDMX, 183 mujeres y 109 hombres. 
2) Se gestionó el apoyo para 6 familias provenientes de otros estados que por falta de recursos económicos no podían regresar a su lugar de origen. 
3) De enero a junio, se recepcionaron 45 solicitudes para la actividad “Situaciones emergentes”.</t>
    </r>
  </si>
  <si>
    <r>
      <t xml:space="preserve">Acciones Realizadas: </t>
    </r>
    <r>
      <rPr>
        <sz val="10"/>
        <rFont val="Gotham Rounded Book"/>
      </rPr>
      <t xml:space="preserve"> Producciones radiofónicas para Radio Raíces
Se dió seguimiento a 20 series radiofónicas que recibieron ayudas económicas en el ejercicio fiscal 2017, los cuales realizan la producción en la cabina de Radio Raíces.
Los programas transmitidos a través de Radio Raíces son: “Café y Canela”; “Noche de Gatos”; “Entorno a México”; “Ruidos Constructivos”; “Al Sabor del Son”; “Larga Vida”; “El Rehilete”; “Son de Tierra”; “Identivarias”; “Música por América Latina y el Caribe”; “Mixtecos y Migrantes”; “Panóptico Social Radio”; “Mixtecos de la Costa”; ”La Voz Wixaritary”; “Diálogos con Marieta”; “Jamajñu”; “Ciencia Indígena”; “Tradiciones y Cultura de los Pueblos de Tláhuac”; “Hierbabuena”; “Coatlicue”; “Chócalas”; “Te Cuento de mi pueblo y sus Tradiciones” y “Milpa Alta al Aire”, los cuales versan sobre el ejercicio de los derechos específicos, el fortalecimiento de la identidad y valores culturales de los pueblos y barrios originarios, comunidades indígenas y de distinto origen nacional de la Ciudad de México          
Se ha dado seguimiento a 20 series radiofónicas que recibieron ayudas económicas en el ejercicio fiscal 2017, los cuales realizan la producción en la cabina de Radio Raíces. 
Del 26 de febrero al 9 de marzo de 2018 se aperturó la ventanilla para la primer temporada, recepcionando un total de 15 propuestas, los cuales van a ser sometidas al proceso de selección.
La transmisión radiofónica en la plataforma digital de Radio Raíces (radioraices.org) corresponde a un total de 346.5 horas durante el periodo a reportar, teniendo un alcance aproximado de 26,678 personas de México, América Latina y algunos países europeos.
Actividades de formación, difusión y monitoreo del programa social.            </t>
    </r>
  </si>
  <si>
    <r>
      <t xml:space="preserve">Objetivo: </t>
    </r>
    <r>
      <rPr>
        <sz val="10"/>
        <rFont val="Gotham Rounded Book"/>
      </rPr>
      <t xml:space="preserve"> Brindar ayudas económicas o en especie o servicios para la satisfacción de necesidades diversas no vinculadas directamente con la producción</t>
    </r>
  </si>
  <si>
    <r>
      <t xml:space="preserve">Acciones Realizadas:    </t>
    </r>
    <r>
      <rPr>
        <sz val="10"/>
        <rFont val="Gotham Rounded Book"/>
      </rPr>
      <t xml:space="preserve">
1. Durante los meses de abril a mayo se brindó acompañamiento a mujeres de pueblos y comunidades indígenas en la instalación de sus actividades productivas beneficiarias en 2017. En este sentido se efectuaron 13 visitas de supervisión a las iniciativas económicas de las mujeres, atendiendo a un promedio de 39 mujeres.
2. El 10 de abril se llevó a cabo el taller "Caminemos libres en la Ciudad" que tuvo como finalidad que las mujeres identificaran el acoso callejero, se contó con la participación de 2O mujeres de las comunidades indígenas amuzgo, wirrarika y mazahua, así como de los pueblos de San Antonio Tecomitl, San Pablo Oztotepec y San Salvador Cuauhtenco.
3. Se contó con la participación de la C. Antonia Rodríguez, mujer indígena quechua, quien el 25 de abril ofreció una conferencia donde se abordaron los temas de economía solidaria, organización familiar y comercio justo. Asimismo, la ponente compartió la forma de organización que llevan a cabo en la asociación que preside y el cómo han logrado comercializar sus productos, asistieron 89 personas de pueblos y comunidades indígenas de las cuales 85 fueron mujeres.
4. Se brindó acompañamiento a la asociación civil Sister Cities of los Angeles, quienes entrevistaron e 4 mujeres de las comunidades wirrarika, mazahua, tzeltal y amuzgo, en sus lugares de trabajo y de comercialización, con el propósito de conocer el tiempo invertido en la elaboración de sus productos, así como la forma de comercialización, actividad que se desarrolló los días 24 y 25 de abril.
5. Como parte del procedimiento de selección se llevó a cabo la revisión de proyectos analizando un total 184 expedientes y a la fecha se han efectuado 106 visitas técnicas a los espacios donde se propone llevar a cabo la actividad productiva logrando atender a 318 mujeres de las delegaciones de Milpa Alta, Xochimilco, Tláhuac, Cuauhtémoc, Iztapalapa y Álvaro Obregón y se ha brindado atención a las comunidades mazahua, triqui, náhuatl y otomí. Los giros postulados son: cocina tradicional, cocina económica, panadería, taller de costura, taller artesanal, carpintería, herrería, paletería, cafetería, serigrafía principalmente.
6. El 31 de mayo se trabajó con 20 mujeres de los pueblos originarios de Milpa Alta y Xochimilco en identificar áreas de oportunidad en la organización y administración de sus actividades productivas, a fin de proponer de manera conjunta acciones de intervención.
7. Como parte de la capacitación para el trabajo, en coordinación con Tarsa S.A. de C.V, se desarrollaron las siguientes actividades:
a) Seguimiento a la Segunda emisión del curso "Bordando la Tradición en la Sastrería", donde se capacitaron nueve mujeres y un hombre de las comunidades indígenas: náhuatl, mazahua, otomí y triqui, en la elaboración y confección de prendas de vestir. 
b) El 15 de mayo se entregaron constancias a ocho mujeres y un hombre de las comunidades indígenas: purépecha, otomí, mazahua, náhuatl y triqui, en el marco del cierre del Segundo curso "Bordando la Tradición en la Sastrería". 
c) El 5 de junio se llevó a cabo una plática informativa a la que asistieron 11 mujeres y 4 hombres de las comunidades otomí, triqui, mazahua y náhuatl, la finalidad fue dar a conocer la apertura de la tercera emisión del curso "Bordando la Tradición en la Sastrería".
Actividades de formación, difusión y monitoreo del programa social.            </t>
    </r>
  </si>
  <si>
    <t>24</t>
  </si>
  <si>
    <t>10</t>
  </si>
  <si>
    <t>150</t>
  </si>
  <si>
    <t>27</t>
  </si>
  <si>
    <t>12</t>
  </si>
  <si>
    <t>6</t>
  </si>
  <si>
    <r>
      <t xml:space="preserve">Acciones Realizadas:  </t>
    </r>
    <r>
      <rPr>
        <sz val="10"/>
        <rFont val="Gotham Rounded Book"/>
      </rPr>
      <t xml:space="preserve">
Se proporcionaron ayudas para 6 personas que realizaron actividades de monitoreo, difusión y seguimiento de las actividades operativas del programa</t>
    </r>
  </si>
  <si>
    <r>
      <t xml:space="preserve">Acciones Realizadas con Gasto Corriente: </t>
    </r>
    <r>
      <rPr>
        <sz val="10"/>
        <rFont val="Gotham Rounded Book"/>
      </rPr>
      <t xml:space="preserve">e realizó la entrega de credenciales a 15 personas, 9 mujeres y 6 hombres de las delegaciones de Cuajimalpa,  Xochimilco, Milpa Alta, Tlalpan, Coyoacán, Tláhuac, Iztapalapa y la Magdalena Contreras, beneficiarias de la actividad “Profesionalización” en su ejercicio 2017, que fueron certificados como guías de turistas especializados en turismo orientado hacia la naturaleza con actividad específica en interpretación ambiental, dicha acreditación es emitida por la SECTUR.
*Se sostuvieron reuniones de trabajo con el Instituto de Capacitación para el Trabajo de la Ciudad de México con la finalidad de conocer la oferta de curso de dicha institución que pudieran contribuir a la profesionalización de la actividad turística en la zona rural de la Ciudad de México.
*Se promovió la participación de 15 personas prestadoras de servicios turísticos en la 3ra edición de la Feria Consume Local CDMX  “Colores de Primavera”, con la finalidad de abrir espacios para la comercialización de paquetes turísticos de las delegaciones rurales de la Ciudad de México. El evento se realizó del 31 al 07 de junio en la Plaza de la Constitución (Zócalo Capitalino) en un horario de 10:00 a 18:00 horas.
*En el marco del proceso de instrumentación el programa social en su ejercicio 2018, en el mes de junio se recibió una solicitud de apoyo de la actividad “Profesionalización” para impartir un curso de manejo higiénico de alimentos a los propietarios de la Cabañas de Alimentos ubicadas en el corredor turístico Picacho-Ajusco en la delegación Tlalpan. 
*Se realizó la evaluación y dictaminación de 5 solicitudes de apoyo ingresadas al Programa en el periodo que comprende del 16 al 23 de marzo, correspondientes a las actividades de “Comercialización” y “Fomento del Turismo social”. De dicha evaluación se desprende que 4 personas, 2 mujeres y 2 hombres resultaron beneficiadas.  
El 27 de marzo se llevó a cabo la entrega de credenciales de la actividad de profesionalización para guías de turistas especializados en la modalidad de turismo orientado hacia la naturaleza                               
*9 personas realizaron actividades de formación, difusión y monitoreo del programa social.                                 
      </t>
    </r>
  </si>
  <si>
    <t>199,200</t>
  </si>
  <si>
    <t>PROGRAMA PRESUPUESTARIO:   PROGRAMA DE AGRICULTURA SUSTENTABLE A PEQUEÑA ESCALA S031</t>
  </si>
  <si>
    <t>PROGRAMA PRESUPUESTARIO: PROGRAMA DE EQUIDAD PARA LOS PUEBLOS INDÍGENAS, ORIGINARIOS Y COMUNIDADES DE DISTINTO ORIGEN NACIONAL S025</t>
  </si>
  <si>
    <t/>
  </si>
  <si>
    <t>Población indígena, afrodescendiente, de distinto origen nacional y de pueblos originarios residente en la Ciudad de México, que ejerce su derecho a la equidad ante situaciones de discriminación.</t>
  </si>
  <si>
    <t>Contribuir al ejercicio de la equidad para la población indígena, afrodescendiente, de distinto origen nacional y de pueblos originarios residente en la Ciudad de México.</t>
  </si>
  <si>
    <t>Resultado</t>
  </si>
  <si>
    <t>Sumatoria del número de acciones a favor de la equidad, ante situaciones o contextos de discriminación, realizadas por personas indígenas, afrodescendientes, de distinto origen nacional y de pueblos originarios residentes en la Ciudad de México</t>
  </si>
  <si>
    <t>Anual</t>
  </si>
  <si>
    <t>Porcentaje</t>
  </si>
  <si>
    <t>Incrementar el número de personas con respecto al año inmediato anterior</t>
  </si>
  <si>
    <t>Tasa de cambio porcentual anual de la población objetivo que, ante situaciones de discriminación, conoce y ejerce sus derechos.</t>
  </si>
  <si>
    <t>Contribuir a que la población objetivo, ante un contexto de discriminación, conozca y ejerza sus derechos.</t>
  </si>
  <si>
    <t>[[(A + B)x / (A + B)x-1] – 1]*100; A, # personas de población objetivo en situación de discriminación atendidas; B, # personas de población objetivo que tomaron taller para conocer sobre sus derechos; X, año del ejercicio presupuestal.</t>
  </si>
  <si>
    <t>Tasa de cambio con valores positivos</t>
  </si>
  <si>
    <t>Tasa de cambio porcentual anual de la cobertura de los talleres y actividades.</t>
  </si>
  <si>
    <t>C1. Acceso a la Justicia y Derechos Indígenas</t>
  </si>
  <si>
    <t>Gestión</t>
  </si>
  <si>
    <t xml:space="preserve">[(Ax / Ax-1) – 1]*100; 
A, # de personas indígenas asistentes a los talleres y actividades; X, año del ejercicio presupuestal.
</t>
  </si>
  <si>
    <t>Eficiencia</t>
  </si>
  <si>
    <t>Tasa de cambio sin valores negativos</t>
  </si>
  <si>
    <t>Tiempo promedio de prisión de personas indígenas a beneficiar.</t>
  </si>
  <si>
    <t>C2. Liberación de indígenas en prisión.</t>
  </si>
  <si>
    <t>Promedio de días en prisión de personas indígenas a beneficiar.</t>
  </si>
  <si>
    <t>Disminución del tiempo promedio</t>
  </si>
  <si>
    <t>Porcentaje de servicios realizados a favor de personas indígenas.</t>
  </si>
  <si>
    <t>C3. Red de Interpretes-Traductores en Lenguas Indígenas Nacionales de la CDMX.</t>
  </si>
  <si>
    <t xml:space="preserve">(A / B)*100; 
A, # de atenciones realizadas; B, # de solicitudes.
</t>
  </si>
  <si>
    <t>Porcentaje de apoyos otorgados.</t>
  </si>
  <si>
    <t>C4. Situaciones emergentes.</t>
  </si>
  <si>
    <t xml:space="preserve">(A / B)*100; 
A, # de apoyos otorgados; B, # de solicitudes.
</t>
  </si>
  <si>
    <t>Tasa de cambio porcentual anual de proyectos económicos y productivos apoyados.</t>
  </si>
  <si>
    <t>C.5 Actividades económicas y productivas para grupos indígenas y originarios.</t>
  </si>
  <si>
    <t xml:space="preserve">[(Ax / Ax-1) – 1]*100; 
A, # de proyectos apoyados; X, año del ejercicio presupuestal.
</t>
  </si>
  <si>
    <t>Tasa de cambio porcentual anual de la cobertura del fomento a las lenguas y a las culturas de las comunidades.</t>
  </si>
  <si>
    <t>C6. Fomento a las lenguas y culturas de comunidades indígenas y de distinto origen nacional.</t>
  </si>
  <si>
    <t xml:space="preserve">[(Ax / Ax-1) – 1]*100; 
A, # de personas que son parte de la cobertura del fomento a las lenguas y a las culturas de las comunidades; X, año del ejercicio presupuestal.
</t>
  </si>
  <si>
    <t>Tasa de cambio porcentual anual de la cobertura de la comunicación comunitaria.</t>
  </si>
  <si>
    <t>C7. Comunicación Comunitaria.</t>
  </si>
  <si>
    <t xml:space="preserve">[(Ax / Ax-1) – 1]*100; 
A, # de personas que son parte de la cobertura de la comunicación comunitaria; X, año del ejercicio presupuestal.
</t>
  </si>
  <si>
    <t>Tasa de cambio porcentual anual de la cobertura de producciones radiofónicas para Radio Raíces.</t>
  </si>
  <si>
    <t>C8. Producciones radiofónicas para Radio Raíces.</t>
  </si>
  <si>
    <t xml:space="preserve">[(Ax / Ax-1) – 1]*100;
A, # de personas que son parte de la cobertura de   producciones radiofónicas para Radio Raíces; X, año del ejercicio presupuestal.
</t>
  </si>
  <si>
    <t>Tasa de cambio porcentual anual de la población infantil y adolescente que es parte de la cobertura de atención.</t>
  </si>
  <si>
    <t>C9. Atención a población infantil y adolescente indígena</t>
  </si>
  <si>
    <t xml:space="preserve">[(Ax / Ax-1) – 1]*100; 
A, # de personas infantes y adolescentes que son parte de la cobertura de la atención a población infantil y adolescente indígena.
X, año del ejercicio presupuestal.
</t>
  </si>
  <si>
    <t>Población infantil y adolescente apoyada que permanece en la escuela.</t>
  </si>
  <si>
    <t>C10. Permanencia escolar indígena infantil y adolescente.</t>
  </si>
  <si>
    <t xml:space="preserve">A/B*100; 
A, # de infantes y adolescentes apoyados que permanecen en la escuela; B, # de infantes y adolescentes apoyados.
</t>
  </si>
  <si>
    <t>Tasa de cambio porcentual anual de la cobertura de la difusión del programa.</t>
  </si>
  <si>
    <t>A1. Difusión del programa.</t>
  </si>
  <si>
    <t xml:space="preserve">[[(A + B + C)x / (A + B + C)x-1] – 1]*100;
A, # personas en la cobertura de actividades de difusión del programa; B, # personas asesoradas para realizar trámites del programa; C, # personas atendidas para la elaboración de proyectos del programa; x, año del ejercicio presupuestal.
</t>
  </si>
  <si>
    <t>Tiempo promedio de trámite para la entrega de apoyos.</t>
  </si>
  <si>
    <t>A2. Entrega de apoyos.</t>
  </si>
  <si>
    <t xml:space="preserve"> 
X, Días desde el ingreso de solicitud hasta la entrega del recurso; i, # solicitud; n, # número de última solicitud.
</t>
  </si>
  <si>
    <t>Tres meses</t>
  </si>
  <si>
    <t>PROGRAMA PRESUPUESTARIO: PROGRAMA DE FORTALECIMIENTO Y APOYO A PUEBLOS ORIGINARIOS</t>
  </si>
  <si>
    <t>Tasa de cambio en el número de pueblos originarios que fortalecen su derecho a preservar y enriquecer elementos que constituyan su cultura e identidad</t>
  </si>
  <si>
    <t>Contribuir a garantizar el derecho de los pueblos originarios a preservar y enriquecer elementos que constituyen su cultura e identidad</t>
  </si>
  <si>
    <t>Estratégico</t>
  </si>
  <si>
    <t>((Número de pueblos originarios que son apoyados para preservar y enriquecer su cultura e identidad en el año t- número de pueblos originarios que son apoyados para preservar y enriquecer su cultura e identidad en el año t-1) / Número de pueblos originarios que son apoyados para preservar y enriquecer su cultura e identidad en el año t-1)) *100</t>
  </si>
  <si>
    <t>Porcentaje de acciones realizadas durante el año</t>
  </si>
  <si>
    <t>Identidad de los Pueblos Originarios de la Ciudad de México promovida mediante procesos de participación social para conservar, preservar, visibilizar y difundir su patrimonio cultural y natural, así como la defensa de sus derechos humanos.</t>
  </si>
  <si>
    <t>(Número de acciones comunitarias realizadas /número de acciones comunitarias programadas) *100.</t>
  </si>
  <si>
    <t>Porcentaje de proyectos que realizan actividades artísticas y culturales que permitan su visibilización.</t>
  </si>
  <si>
    <t>Actividades artísticas y culturales realizadas para la visibilización, reconocimiento, auto reconocimiento y respeto de los pueblos originarios, en un proceso autogestivo y de corresponsabilidad con la comunidad.</t>
  </si>
  <si>
    <t>Componentes</t>
  </si>
  <si>
    <t>(Número de actividades artísticas realizadas /Número de actividades artísticas programadas) * 100</t>
  </si>
  <si>
    <t>Cambio en el número de proyectos dirigidos a la salvaguarda del patrimonio cultural tangible e intangible de los pueblos originarios de la CDMX</t>
  </si>
  <si>
    <t>Proyectos realizados para el rescate, fomento y promoción de las celebraciones y actividades de rescate para la salvaguarda del patrimonio de las personas originarias con una participación activa que les permitan reconocer y valorar sus usos, costumbres y tradiciones.</t>
  </si>
  <si>
    <t>Número de proyectos dirigidos a la salvaguarda del patrimonio cultural tangible e intangible de los pueblos originarios de la Ciudad de México en el año t- proyectos dirigidos a la salvaguarda del patrimonio cultural tangible e intangible de los pueblos originarios del D.F. en el año t-1).</t>
  </si>
  <si>
    <t>Cambio sin valores negativos</t>
  </si>
  <si>
    <t>Porcentaje de solicitantes asesorados.</t>
  </si>
  <si>
    <t>Asesoría para la presentación de solicitudes de los proyectos.</t>
  </si>
  <si>
    <t>(Número de solicitantes que solicitan asesoría /Total de solicitantes que requirieron asesoría) * 100.</t>
  </si>
  <si>
    <t>Días promedio utilizados en la dictaminación de los proyectos recibidos.</t>
  </si>
  <si>
    <t>Dictaminación de proyectos presentados</t>
  </si>
  <si>
    <t>(Número de días utilizados para la dictaminación del proyecto 1+número de días utilizados en la dictaminación del proyecto 2+…+número de días utilizados para la dictaminación del proyecto n) / total de proyectos dictaminados</t>
  </si>
  <si>
    <t>Número de proyectos con instrumento que formaliza la entrega de los recursos.</t>
  </si>
  <si>
    <t>Entrega de apoyos a beneficiarios</t>
  </si>
  <si>
    <t>(Número de convenios formalizados/Total de proyectos apoyados) *100.</t>
  </si>
  <si>
    <t>Promedio de visitas de seguimiento realizadas por proyecto.</t>
  </si>
  <si>
    <t>Seguimiento de los proyectos apoyados</t>
  </si>
  <si>
    <t>(Visitas de seguimiento realizadas al proyecto 1 + visitas de seguimiento realizadas al proyecto 2+…+ visitas de seguimiento programadas al proyecto n) / total de proyectos aprobados</t>
  </si>
  <si>
    <t>Una visita</t>
  </si>
  <si>
    <t>PROGRAMA PRESUPUESTARIO: PROGRAMA DE RECUPERACIÓN DE LA MEDICINA TRADICIONAL Y HERBOLARIA</t>
  </si>
  <si>
    <t>Porcentaje de población indígena  que se atiende en las casas de medicina tradicional</t>
  </si>
  <si>
    <t>Contribuir a garantizar el derecho a la salud de la población mediante la atención con pertinencia étnica a través de las casas de medicina tradicional en la Ciudad de México.</t>
  </si>
  <si>
    <t xml:space="preserve">(Personas indígenas 
que son atendidos con medicina
tradicional/total
de personas indígenas)
*100
</t>
  </si>
  <si>
    <t>Tasa de cambio en el uso de servicios de salud tradicional</t>
  </si>
  <si>
    <t>Población utiliza servicios de salud tradicional, con pertinencia cultural en la atención primaria de la salud</t>
  </si>
  <si>
    <t>((número de usuarios de servicios de salud tradicional en el año t - número de usuarios de servicios de salud tradicional en el año t-1)/ número de usuarios de servicios de salud tradicional en el año t-1) * 100</t>
  </si>
  <si>
    <t>Avance en la habilitación de los espacios para la atención y práctica de la medicina tradicional</t>
  </si>
  <si>
    <t>Espacios para la atención y práctica de la Medicina Tradicional Mexicana habilitados.</t>
  </si>
  <si>
    <t>(número de proyectos de habilitación de espacios realizados / Número de proyectos ingresados) x 100)</t>
  </si>
  <si>
    <t>Tasa de cambio anual en el número de jornadas de medicina tradicional realizadas</t>
  </si>
  <si>
    <t>Jornadas de Medicina Tradicional Mexicana realizadas.</t>
  </si>
  <si>
    <t>((Jornadas de medicina tradicional realizadas en el año t - jornadas de medicina tradicional realizadas en el año t-1) / jornadas de medicina tradicional programadas en el año t-1) *100</t>
  </si>
  <si>
    <t>Porcentaje de proyectos apoyados</t>
  </si>
  <si>
    <t>Proyectos para el cultivo y aprovechamiento de las plantas medicinales apoyados.</t>
  </si>
  <si>
    <t>(número de proyectos para el cultivo y aprovechamiento de las plantas medicinales apoyados / número de proyectos para el cultivo y aprovechamiento de las plantas medicinales recibidos) * 100</t>
  </si>
  <si>
    <t>Promedio de visitas de seguimiento realizadas por proyecto</t>
  </si>
  <si>
    <t>A1. Seguimiento de los proyectos apoyados</t>
  </si>
  <si>
    <t>(Visitas de seguimiento realizadas al proyecto 1 + vistas de seguimiento realizadas al proyecto 2+…+ visitas de seguimiento programadas al proyecto n )/ total de proyectos aprobados</t>
  </si>
  <si>
    <t>PROGRAMA PRESUPUESTARIO: MUJER INDÍGENA Y PUEBLOS ORIGINARIOS</t>
  </si>
  <si>
    <t>Actividades productivas generadas y capacitaciones</t>
  </si>
  <si>
    <t>Contribuir a incrementar el ingreso de las mujeres indígenas y de pueblos originarios mediante el otorgamiento de apoyos económicos y de la capacitación para la realización de proyectos productivos</t>
  </si>
  <si>
    <t>Actividades productivas  instaladas/número de actividades productivas programadas *100</t>
  </si>
  <si>
    <t>Tasa de cambio en el ingreso de las mujeres indígenas y de los pueblos originarios apoyadas</t>
  </si>
  <si>
    <t>Promover y realizar acciones que generen procesos de empoderamiento para las mujeres de pueblos y comunidades indígenas que contribuyan en la disminución de las brechas de desigualdad, exclusión e inequidad social</t>
  </si>
  <si>
    <t>(Nivel de promedio de ingreso reportado el término del año -  nivel de promedio de ingreso reportado al solicitar su incorporación al programa)/Nivel de promedio de ingreso reportado al solicitar su incorporación al programa) *100</t>
  </si>
  <si>
    <t>Unidades monetarias</t>
  </si>
  <si>
    <t>Proyectos de negocios de mujeres indígenas y de pueblos originarios aprobados</t>
  </si>
  <si>
    <t>Mujeres indígenas y de pueblos originarios apoyadas para la realización de proyectos de actividades productivas que mejoren su ingreso.</t>
  </si>
  <si>
    <t>(Número de actividades  productivas de mujeres indígenas y de pueblos originarios apoyados/número de actividades  productivas de mujeres indígenas y de pueblos originarios programado) *100</t>
  </si>
  <si>
    <t>Grupos de trabajo de las actividades productivas de mujeres indígenas y de pueblos originarios reciben asistencia técnica.</t>
  </si>
  <si>
    <t>Asistencia técnica otorgada a las actividades productivas de mujeres indígenas y de pueblos originarios.</t>
  </si>
  <si>
    <t>(Número de proyectos productivos de mujeres indígenas y de pueblos originarios que reciben asistencia técnica/número de proyectos de mujeres indígenas y de pueblos originarios apoyados) *100</t>
  </si>
  <si>
    <t>Proporción de mujeres indígenas y de pueblos originarias que se capacitan para el fortalecimiento de sus actividades productivas</t>
  </si>
  <si>
    <t>Mujeres indígenas y de pueblos originarios que fortalecen sus capacidades para ser aplicadas en actividades productivas.</t>
  </si>
  <si>
    <t>(Número de mujeres indígenas y de pueblos originarios que conforman los grupos de trabajo apoyadas y reciben capacitación/Número de mujeres indígenas y de pueblos originarios que conforman los grupos de trabajo apoyadas) *100</t>
  </si>
  <si>
    <t>Capacitaciones de derechos realizadas respecto a lo programado</t>
  </si>
  <si>
    <t>Mujeres indígenas y de pueblos originarios que  fortalecen sus capacidades en materia de derechos de las mujeres.</t>
  </si>
  <si>
    <t>(Número de mujeres indígenas y de pueblos originarios que fueron capacitadas sobre derechos de las mujeres/Número de talleres o cursos de los derechos de las mujeres indígenas y de pueblos originarios realizadas programadas) *100</t>
  </si>
  <si>
    <t>Porcentaje de solicitantes asesorados</t>
  </si>
  <si>
    <t>Asesoría en la presentación de solicitudes de los proyectos</t>
  </si>
  <si>
    <t>(Número de solicitantes asesorados/Total de solicitantes que requirieron asesoría) *100</t>
  </si>
  <si>
    <t xml:space="preserve">Porcentaje de proyectos impulsados por mujeres de comunidades indígenas </t>
  </si>
  <si>
    <t>Asesoría en la construcción de elementos de agencia</t>
  </si>
  <si>
    <t>Numero de propuestas impulsadas por las mujeres de comunidades indígenas / número de proyectos ingresados *100</t>
  </si>
  <si>
    <t>Número de proyectos con instrumento que formaliza la entrega de los recursos</t>
  </si>
  <si>
    <t>(Número de convenios formalizados/Total de proyectos aprobados) *100</t>
  </si>
  <si>
    <t>Visitas</t>
  </si>
  <si>
    <t>Evaluaciones realizadas a los proyectos apoyados</t>
  </si>
  <si>
    <t>Evaluación de los proyectos aprobados</t>
  </si>
  <si>
    <t>(Proyectos evaluados / proyectos apoyados) *100</t>
  </si>
  <si>
    <t>PROGRAMA PRESUPUESTARIO: TURISMO ALTERNATIVO Y PATRIMONIAL</t>
  </si>
  <si>
    <t>Tasa de cambio anual en el número de turistas en la zona rural de la Ciudad de México</t>
  </si>
  <si>
    <t>Contribuir a promover, difundir y fomentar la actividad turística de la Ciudad de México mediante el fortalecimiento del turismo alternativo y patrimonial.</t>
  </si>
  <si>
    <t>((Número de turistas en la zona rural de la Ciudad de México en el año t) / (Número de turistas en la zona rural de la Ciudad de México en el año t-1) – 1*)100</t>
  </si>
  <si>
    <t>Tasa</t>
  </si>
  <si>
    <t>Incrementar en un 5% la llegada de turistas a la zona rural de la Ciudad de México.</t>
  </si>
  <si>
    <t>Tasa de cambio anual en el total de proyectos apoyados.</t>
  </si>
  <si>
    <t>La actividad turística en pueblos originarios, ejidos, comunidades y en la zona rural de la Ciudad de México es promovida y fortalecida.</t>
  </si>
  <si>
    <t>((Número de Proyectos apoyados en año t/ número de proyectos apoyados en el año t-1)-1)*100</t>
  </si>
  <si>
    <t>Incrementar en un 5% los proyectos apoyados.</t>
  </si>
  <si>
    <t>Apoyos entregados respecto a los programados</t>
  </si>
  <si>
    <t>Apoyos para fomentar el turismo alternativo de bajo impacto ambiental mediante el acondicionamiento, equipamiento, ampliación, implementación de ecotécnias y habilitación de espacios y empresas destinadas a la prestación de servicios turísticos entregados.</t>
  </si>
  <si>
    <t>(Número de proyectos apoyados) / (Número de proyectos programados para ser apoyados) * 100</t>
  </si>
  <si>
    <t>Entregar al menos 1 ayuda más para éste tipo de componente.</t>
  </si>
  <si>
    <t>Porcentaje de personas aprueban los cursos.</t>
  </si>
  <si>
    <t>Apoyos para el pago de cursos de capacitación especializados o certificación para la profesionalización de personas prestadoras de servicios turísticos otorgados.</t>
  </si>
  <si>
    <t>(Personas Aprobadas /Personas inscritas) * 100</t>
  </si>
  <si>
    <t>El 70% de las personas aprueben los cursos.</t>
  </si>
  <si>
    <t>Promedio de personas beneficiadas directamente con los proyectos apoyados</t>
  </si>
  <si>
    <t>Apoyos para promover la práctica del turismo alternativo y patrimonial entre grupos prioritarios: personas con discapacidad, adultos mayores, indígenas, mujeres, jóvenes, niñas; entregadas.</t>
  </si>
  <si>
    <t>Número de personas beneficiadas directamente con los recorridos (PBD)/ Número de proyectos apoyados (PA)</t>
  </si>
  <si>
    <t>Beneficiar al menos a 30 personas por recorrido realizado, incluyendo a los prestadores de servicios turísticos.</t>
  </si>
  <si>
    <t>Ayudas finiquitadas respecto a los aprobadas</t>
  </si>
  <si>
    <t>Ayudas finiquitadas</t>
  </si>
  <si>
    <t>(Número de ayudas finiquitadas) / (Número de ayudas aprobadas) * 100</t>
  </si>
  <si>
    <t>90% de los ayudas se comprueban correctamente y las personas obtienen  Acta Finiquito.</t>
  </si>
  <si>
    <t>(Visitas de seguimiento realizadas al proyecto 1 + visitas de seguimiento realizadas al proyecto 2+…+ visitas de seguimiento programadas al proyecto n)/ total de proyectos aprobados</t>
  </si>
  <si>
    <t>Realizar al menos dos visitas de seguimiento a cada proyecto apoyado.</t>
  </si>
  <si>
    <t>PROGRAMA PRESUPUESTARIO:   PROGRAMA DE DESARROLLO AGROPECUARIO Y RURAL S030</t>
  </si>
  <si>
    <t xml:space="preserve">Porcentaje  de hectáreas con zonificación agropecuaria establecidas en el Programa General de Ordenamiento Ecológico con producción en el año
</t>
  </si>
  <si>
    <t xml:space="preserve">Conocer el porcentaje  de hectáreas con zonificación agropecuaria 
</t>
  </si>
  <si>
    <t>FIN</t>
  </si>
  <si>
    <t>(Superficie sembrada y/o con actividad pecuaria en t/Superficie con zonificación agropecuaria en la CDMX)*100</t>
  </si>
  <si>
    <t>Porcentaje de personas productoras beneficiarias por cultivo nativo</t>
  </si>
  <si>
    <t xml:space="preserve">Conocer el porcentaje  de personas productoras beneficiarias por cultivo nativo 
</t>
  </si>
  <si>
    <t>COMPONENTE</t>
  </si>
  <si>
    <t>Gestion</t>
  </si>
  <si>
    <t>(Número de personas que recibieron ayudas en cultivos nativos "N"/Número de personas que recibieron ayudas en cultivos nativos)*100</t>
  </si>
  <si>
    <t>Promedio de personas beneficiarias en la producción de hortalizas</t>
  </si>
  <si>
    <t>Conocer el promedio de personas beneficiarias en la producción de hortalizas</t>
  </si>
  <si>
    <t>(Número de personas beneficiadas/Número de ayudas entregadas)</t>
  </si>
  <si>
    <t>Promedio</t>
  </si>
  <si>
    <t>Porcentaje de personas que recibieron ayudas en FAAA</t>
  </si>
  <si>
    <t>Conocer el porcentaje de personas que recibieron ayudas en FAAA</t>
  </si>
  <si>
    <t>(Número de ayudas en FAAA/Total de ayudas en el programa)*100</t>
  </si>
  <si>
    <t>Porcentaje de mujeres que encabezan unidades de producción en las delegaciones rurales Ciudad de México</t>
  </si>
  <si>
    <t>Conocer el porcentaje de mujeres que encabezan unidades de producción en las delegacion</t>
  </si>
  <si>
    <t>(Número de unidades de producción encabezadas por mujeres en las delegaciones rurales</t>
  </si>
  <si>
    <t>Porcentaje de variación de mujeres beneficiadas a través del programa social</t>
  </si>
  <si>
    <t>Conocer el porcentaje de variación de mujeres beneficiadas a través del programa social</t>
  </si>
  <si>
    <t>PROPOSITO</t>
  </si>
  <si>
    <t>((Número de mujeres beneficiadas por el programa social en t/Número de mujeres beneficiadas por el programa social en t-1)-1)*100</t>
  </si>
  <si>
    <t>Porcentaje de mujeres capacitadas y sensibilizadas en temas vinculados con género y derechos</t>
  </si>
  <si>
    <t>Conocer el porcentaje de mujeres capacitadas y sensibilizadas en temas vinculados con género y derechos</t>
  </si>
  <si>
    <t>(Número de mujeres capacitadas y sensibilizadas/Número de mujeres programadas para capacitación)*100</t>
  </si>
  <si>
    <t>Porcentaje de ayudas entregadas</t>
  </si>
  <si>
    <t>Conocer el porcentaje de ayudas entregadas</t>
  </si>
  <si>
    <t>(Número de ayudas en procesos mercadológicos entregadas/número de ayudas en procesos mercadológicos con cobertura de requisitos)</t>
  </si>
  <si>
    <t>Promedio de aforo por evento o feria</t>
  </si>
  <si>
    <t>Conocer el promedio de aforo por evento o feria</t>
  </si>
  <si>
    <t>Conocer el porcentaje de ayudas para eventos/ferias de productos agroalimentarios tradicionales</t>
  </si>
  <si>
    <t>promedio</t>
  </si>
  <si>
    <t xml:space="preserve"> S025 PROGRAMA DE EQUIDAD PARA LOS PUEBLOS INDÍGENAS, ORIGINARIOS Y COMUNIDADES DE DISTINTO ORIGEN NACIONAL, 2017.</t>
  </si>
  <si>
    <t xml:space="preserve">IZTACALCO, IZTAPALAPA, COYOACAN, XOCHIMILCO, CUAUHTEMOC, BENITO JUAREZ, TLAHUAC, GUSTAVO A. MADERO, TLALPAN, MIGUEL HIDALGO, MILPA ALTA,  ALVARO OBREGON, VENUSTIANO CARRANZA, </t>
  </si>
  <si>
    <t>LINDAVISTA NORTE, PARAJE BUENA VISTA,  COL AJUSCO HUAYAMILPAS, PANTITLAN, SAN FELIPE DE JESUS, SAN JOSE ACULCO, MOCTEZUMA 1A SECCION, DESARROLLO URBANO, CULHUACAN IX CTM, STA CRUZ ACALPIXCA, SAN GREGORIO, COL BARRIO BAJO, COL NUEVA TENOCHTITLAN, AHUEHUETES,  AJUSCO, ESCUADRON 201, PUEB LA ASUNCION, SN PABLO TEPETLAPA ROMA SUR, AMPLIACION TEPEPAN, AMPLIACION ASTURIAS, NARVARTE, GUADALUPE BARRIO,   UNID S J DE ARAGON SEC V1,  SANTA CATARINA,  COL LOMAS ESTRELLA, EL OLIVO, AMPL SAN MARCOS,  UH CTM CULHUACAN IX A, AMPLIACION TEPEPAN, COLONIA TORRE BLANCA,  GUERRERO, UHAB EJTO CONSTITUCIONALISTA,  LOMAS DE SAN LORENZO,  COL LOS ANGELES, APANOAYA, REAL DEL MORAL , PBLO SAN ANTONIO TECOMITL,HAB LA POLVORILL, BARR XOCHITEPEC
 COL UHAB LOS PICOS 6 B,  MOCTEZUMA 1A SECCION, LOMAS DE BECERRA UH, VILLA DE CORTES</t>
  </si>
  <si>
    <t>PERSONA
ATENCIÓN TELEFÓNICA</t>
  </si>
  <si>
    <t>2129
2313</t>
  </si>
  <si>
    <t>S027 PROGRAMA DE EQUIDAD PARA LA MUJER RURAL, INDÍGENA, HUÉSPED Y MIGRANTE. COMPONENTE MUJER INDÍGENA Y PUEBLOS ORIGINARIOS, 2017.</t>
  </si>
  <si>
    <t>GUSTAVO A. MADERO IZTAPALAPA BENITO JUAREZ TLALPAN IZTACALCO COYOACAN TLAHUAC</t>
  </si>
  <si>
    <t>TLALPEXCO COLONIA LEYES DE REFORMA 1A SECCION  CAL CAMPAMENTO 2 DE OCTUBRE  PEDREGAL DE SANTO DOMINGO DESARROLLO URBANO QUETZALCOATL COL LA ASUNCION  COL LA ASUNCION  AGRICOLA ORIENTAL LOS PARAJES PEDREGAL DE SANTO DOMINGO COL AMPL SELENE NARVARTE  LOMAS DE PADIERNA</t>
  </si>
  <si>
    <t>S028 PROGRAMA DE RECUPERACIÓN DE LA MEDICINA TRADICIONAL Y HERBOLARIA, 2017.</t>
  </si>
  <si>
    <t>COL SAN FELIPE DE JESUS SAN FELIPE DE JESUS COL TORREBLANCA MODERNA</t>
  </si>
  <si>
    <t>GUSTAVO A. MADERO MIGUEL HIDALGO BENITO JUAREZ</t>
  </si>
  <si>
    <t>S029 PROGRAMA DE FORTALECIMIENTO Y APOYO A PUEBLOS ORIGINARIOS, 2017.</t>
  </si>
  <si>
    <t>TLAHUAC, IZTAPALAPA, MAGDALENA CONTRERAS, VENUSTIANO CARRANZA, BENITO JUAREZ CUAUHTEMOC, MILPA ALTA</t>
  </si>
  <si>
    <t>SAN MIGUEL, DEL MAR, LOS ANGELES APANOAYA,COL SAN BERNABE, AVIACION CIVIL, NARVARTE ORIENTE, GUERRERO,SAN ANTONIO TECOMITL, 2A  SANTIAGO ACAHUALTEPEC</t>
  </si>
  <si>
    <t>29 DE ENERO DE 2016</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</si>
  <si>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</si>
  <si>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</si>
  <si>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S030 PROGRAMA DE DESARROLLO AGROPECUARIO Y RURAL</t>
  </si>
  <si>
    <t xml:space="preserve">Álvaro Obregón, Cuajimalpa de Morelos, Magdalena Contreras, Milpa Alta, Tláhuac, Tlalpan y Xochimilco </t>
  </si>
  <si>
    <t xml:space="preserve">S031 AGRICULTURA SUSTENTABLE A PEQUEÑA ESCALA (ASPE) </t>
  </si>
  <si>
    <t>31 DE ENERO DEL 2017</t>
  </si>
  <si>
    <t>Diferentes colonias dentro de las 16 delegaciones de la Ciudad de México, aunque mayoritariamente se concentran en las delegaciones Álvaro Obregón, Cuajimalpa de Morelos, La Magdalena Contreras, Milpa Alta, Tláhuac, Tlalpan y Xochimilco.</t>
  </si>
  <si>
    <t>Ayuda 
Evento</t>
  </si>
  <si>
    <t>AZCAPOTZALCO, CUAUHTÉMOC, TLÁHUAC, BENITO JUÁREZ, ÁLVARO OBREGÓN, GUSTAVO A. MADERO</t>
  </si>
  <si>
    <t>AZCAPOTZALCO, TABACALERA, GUADALUPE BARRIO, GENERAL PEDRO MARÍA ANAYA,  MORELOS, DESARROLLO URBANO, SAN FELIPE DE JESÚS,  LA PRADERA, BENITO JUÁREZ, CUAUHTÉMOC, COYOACÁN,  GUSTAVO A. MADERO,IZTAPALAPA,XOCHIMILCO.</t>
  </si>
  <si>
    <t>Ayuda
Personal</t>
  </si>
  <si>
    <t xml:space="preserve">S032 PROGRAMA DE PROMOCIÓN Y FOMENTO DE LA COMERCIALIZACIÓN
</t>
  </si>
  <si>
    <t xml:space="preserve">S033 PROGRAMA DE TURISMO ALTERNATIVO Y PATRIMONIAL
</t>
  </si>
  <si>
    <t>UNIDAD RESPONSABLE DEL GASTO:  35 C0 01 SECRETARÍA DE DESARROLLO RURAL Y EQUIDAD PARA LAS COMUNIDADES</t>
  </si>
  <si>
    <t xml:space="preserve">Titular: </t>
  </si>
  <si>
    <t xml:space="preserve">Responsable: </t>
  </si>
  <si>
    <t>PERÍODO: ENERO - JUNIO 2018</t>
  </si>
  <si>
    <t>INFORME DE AVANCE TRIMESTRAL</t>
  </si>
  <si>
    <t xml:space="preserve">Secretaria de Desarrollo Rural y Equidad </t>
  </si>
  <si>
    <t>para las Comunidades</t>
  </si>
  <si>
    <t>Dos ayudas se devolvieon toda vez que los beneficiarios no quisieron continuar siendo beneficiarias de la actividad acciones de formación, difusión, monitoreo y seguimiento del programa</t>
  </si>
  <si>
    <t>Una ayuda se devolvió, en virtud de que el beneficiario desisitió de la ayuda para las actividades de difusión, monitoreo, seguimiento y evaluación de las actividades operativas del programa.</t>
  </si>
  <si>
    <t>-</t>
  </si>
  <si>
    <t>Promedio de personas productoras participantes en las actividades realizadas</t>
  </si>
  <si>
    <t>Contribuir a impulsar una estrategia agroalimentaria vinculando la producción con el consumo para ofrecer alimentos sanos e inocuos</t>
  </si>
  <si>
    <t>(Número de personas productoras participantes*Número de actividades realizadas)</t>
  </si>
  <si>
    <t>Trimestral</t>
  </si>
  <si>
    <t>N/A</t>
  </si>
  <si>
    <t>Ferias y/o eventos de consume local realizados</t>
  </si>
  <si>
    <t>Coadyuvar a la venta y realización de las mercancías comercializadas por los productores rurales de la CDMX</t>
  </si>
  <si>
    <t>(Número total de visitantes/ Número total de ferias y eventos realizados)</t>
  </si>
  <si>
    <t>Solicitudes de ayudas aprobadas</t>
  </si>
  <si>
    <t>Dar seguimiento a las actividades operativas del programa</t>
  </si>
  <si>
    <t>(número de solicitudes de ayuda apoyadas/Número de solicitudes de ayuda recibidas)*100</t>
  </si>
  <si>
    <t>N/D</t>
  </si>
  <si>
    <t>PROGRAMA PRESUPUESTARIO O FONDO DEL RAMO GENERAL 33: PROGRAMA DE CULTURA ALIMENTARIA, ARTESANAL, VINCULACIÓN COMERCIAL Y FOMENTO DE LA INTERCULTURALIDAD Y RURALIDAD S032</t>
  </si>
  <si>
    <r>
      <t>Denominación del Fideicomiso</t>
    </r>
    <r>
      <rPr>
        <sz val="9"/>
        <rFont val="Arial"/>
        <family val="2"/>
      </rPr>
      <t xml:space="preserve">: </t>
    </r>
  </si>
  <si>
    <r>
      <t>Fecha de su constitución</t>
    </r>
    <r>
      <rPr>
        <sz val="9"/>
        <rFont val="Arial"/>
        <family val="2"/>
      </rPr>
      <t xml:space="preserve">: </t>
    </r>
  </si>
  <si>
    <r>
      <t>Fideicomitente</t>
    </r>
    <r>
      <rPr>
        <sz val="9"/>
        <rFont val="Arial"/>
        <family val="2"/>
      </rPr>
      <t>:</t>
    </r>
  </si>
  <si>
    <r>
      <t>Fideicomisario</t>
    </r>
    <r>
      <rPr>
        <sz val="9"/>
        <rFont val="Arial"/>
        <family val="2"/>
      </rPr>
      <t xml:space="preserve">: </t>
    </r>
  </si>
  <si>
    <r>
      <t>Fiduciario</t>
    </r>
    <r>
      <rPr>
        <sz val="9"/>
        <rFont val="Arial"/>
        <family val="2"/>
      </rPr>
      <t xml:space="preserve">: </t>
    </r>
  </si>
  <si>
    <r>
      <t>Objeto de su constitución</t>
    </r>
    <r>
      <rPr>
        <sz val="9"/>
        <rFont val="Arial"/>
        <family val="2"/>
      </rPr>
      <t>:</t>
    </r>
  </si>
  <si>
    <r>
      <t>Modificaciones al objeto de su constitución</t>
    </r>
    <r>
      <rPr>
        <sz val="9"/>
        <rFont val="Arial"/>
        <family val="2"/>
      </rPr>
      <t xml:space="preserve">: </t>
    </r>
  </si>
  <si>
    <r>
      <t>Objeto actual</t>
    </r>
    <r>
      <rPr>
        <sz val="9"/>
        <rFont val="Arial"/>
        <family val="2"/>
      </rPr>
      <t xml:space="preserve">: </t>
    </r>
  </si>
  <si>
    <r>
      <t>Disponibilidad de Recursos al Finalizar el Trimestre Anterior</t>
    </r>
    <r>
      <rPr>
        <sz val="9"/>
        <rFont val="Arial"/>
        <family val="2"/>
      </rPr>
      <t xml:space="preserve">: </t>
    </r>
  </si>
  <si>
    <r>
      <t>Disponibilidad de Recursos al Finalizar el Trimestre de Referencia</t>
    </r>
    <r>
      <rPr>
        <sz val="9"/>
        <rFont val="Arial"/>
        <family val="2"/>
      </rPr>
      <t>:</t>
    </r>
  </si>
  <si>
    <r>
      <t>Variación de la Disponibilidad</t>
    </r>
    <r>
      <rPr>
        <sz val="9"/>
        <rFont val="Arial"/>
        <family val="2"/>
      </rPr>
      <t xml:space="preserve">: </t>
    </r>
  </si>
  <si>
    <r>
      <t>Activo</t>
    </r>
    <r>
      <rPr>
        <sz val="9"/>
        <rFont val="Arial"/>
        <family val="2"/>
      </rPr>
      <t>:</t>
    </r>
  </si>
  <si>
    <r>
      <t>Pasivo</t>
    </r>
    <r>
      <rPr>
        <sz val="9"/>
        <rFont val="Arial"/>
        <family val="2"/>
      </rPr>
      <t xml:space="preserve">: </t>
    </r>
  </si>
  <si>
    <r>
      <t>Capital</t>
    </r>
    <r>
      <rPr>
        <sz val="9"/>
        <rFont val="Arial"/>
        <family val="2"/>
      </rPr>
      <t>:</t>
    </r>
  </si>
  <si>
    <t>N D</t>
  </si>
  <si>
    <r>
      <t>Naturaleza del Gasto</t>
    </r>
    <r>
      <rPr>
        <sz val="9"/>
        <rFont val="Arial"/>
        <family val="2"/>
      </rPr>
      <t>:</t>
    </r>
  </si>
  <si>
    <r>
      <t>Destino del Gasto</t>
    </r>
    <r>
      <rPr>
        <sz val="9"/>
        <rFont val="Arial"/>
        <family val="2"/>
      </rPr>
      <t xml:space="preserve">: </t>
    </r>
  </si>
  <si>
    <t>Monto Ejercido:</t>
  </si>
  <si>
    <t>Corriente</t>
  </si>
  <si>
    <t>Apoyar a todas y cada una de las personas físicas o morales dedicadas a las labores productivas del Sector Rural</t>
  </si>
  <si>
    <t>*La información fue cargada conforme al ultimo Estado Financiero disponible que fue del mes de marzo de 2018.</t>
  </si>
  <si>
    <t xml:space="preserve"> </t>
  </si>
</sst>
</file>

<file path=xl/styles.xml><?xml version="1.0" encoding="utf-8"?>
<styleSheet xmlns="http://schemas.openxmlformats.org/spreadsheetml/2006/main">
  <numFmts count="11">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0\)"/>
    <numFmt numFmtId="171" formatCode="#,##0_ ;[Red]\-#,##0\ "/>
    <numFmt numFmtId="172" formatCode="000"/>
  </numFmts>
  <fonts count="80">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sz val="7"/>
      <name val="Gotham Rounded Book"/>
      <family val="3"/>
    </font>
    <font>
      <b/>
      <sz val="2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b/>
      <sz val="11"/>
      <color theme="1"/>
      <name val="Gotham Rounded Book"/>
      <family val="3"/>
    </font>
    <font>
      <sz val="11"/>
      <color theme="1"/>
      <name val="Gotham Rounded Book"/>
      <family val="3"/>
    </font>
    <font>
      <b/>
      <sz val="10"/>
      <color rgb="FF000000"/>
      <name val="Gotham Rounded Book"/>
      <family val="3"/>
    </font>
    <font>
      <sz val="8"/>
      <color rgb="FF000000"/>
      <name val="Gotham Rounded Book"/>
      <family val="3"/>
    </font>
    <font>
      <b/>
      <sz val="12"/>
      <color theme="1"/>
      <name val="Gotham Rounded Book"/>
      <family val="3"/>
    </font>
    <font>
      <sz val="10"/>
      <name val="Calibri"/>
      <family val="2"/>
      <scheme val="minor"/>
    </font>
    <font>
      <b/>
      <sz val="28"/>
      <name val="Gotham Rounded Book"/>
      <family val="3"/>
    </font>
    <font>
      <sz val="10"/>
      <name val="Arial"/>
      <family val="2"/>
    </font>
    <font>
      <b/>
      <sz val="10"/>
      <name val="Calibri"/>
      <family val="2"/>
      <scheme val="minor"/>
    </font>
    <font>
      <sz val="10"/>
      <name val="Arial"/>
      <family val="2"/>
    </font>
    <font>
      <b/>
      <sz val="8"/>
      <name val="Gotham Rounded Book"/>
    </font>
    <font>
      <b/>
      <sz val="9"/>
      <name val="Gotham Rounded Book"/>
    </font>
    <font>
      <b/>
      <sz val="9"/>
      <name val="Gotham round"/>
    </font>
    <font>
      <b/>
      <sz val="9"/>
      <name val="Calibri"/>
      <family val="2"/>
      <scheme val="minor"/>
    </font>
    <font>
      <sz val="9"/>
      <name val="Gotham Rounded Book"/>
    </font>
    <font>
      <b/>
      <sz val="8.5"/>
      <name val="Arial"/>
      <family val="2"/>
    </font>
    <font>
      <b/>
      <sz val="8.5"/>
      <color theme="1"/>
      <name val="Arial"/>
      <family val="2"/>
    </font>
    <font>
      <sz val="8.5"/>
      <color theme="1"/>
      <name val="Arial"/>
      <family val="2"/>
    </font>
    <font>
      <sz val="8"/>
      <name val="Gotham Rounded Book"/>
    </font>
    <font>
      <b/>
      <sz val="11"/>
      <name val="Gotham Rounded Book"/>
    </font>
    <font>
      <sz val="11"/>
      <name val="Gotham Rounded Book"/>
    </font>
    <font>
      <b/>
      <sz val="10"/>
      <name val="Gotham Rounded Book"/>
    </font>
    <font>
      <sz val="10"/>
      <name val="Gotham Rounded Book"/>
    </font>
    <font>
      <sz val="9"/>
      <name val="Arial"/>
      <family val="2"/>
    </font>
    <font>
      <b/>
      <sz val="8.5"/>
      <color indexed="8"/>
      <name val="Arial"/>
      <family val="2"/>
    </font>
    <font>
      <b/>
      <sz val="18"/>
      <name val="Gotham Rounded Book"/>
      <family val="3"/>
    </font>
    <font>
      <b/>
      <sz val="9"/>
      <color theme="1"/>
      <name val="Arial"/>
      <family val="2"/>
    </font>
    <font>
      <b/>
      <sz val="14"/>
      <name val="Gotham Rounded Book"/>
      <family val="3"/>
    </font>
    <font>
      <sz val="14"/>
      <name val="Gotham Rounded Book"/>
      <family val="3"/>
    </font>
    <font>
      <b/>
      <sz val="9"/>
      <name val="Arial"/>
      <family val="2"/>
    </font>
  </fonts>
  <fills count="37">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22">
    <xf numFmtId="0" fontId="0" fillId="0" borderId="0"/>
    <xf numFmtId="43" fontId="4"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0" fontId="6" fillId="0" borderId="0"/>
    <xf numFmtId="0" fontId="5" fillId="0" borderId="0"/>
    <xf numFmtId="0" fontId="5" fillId="0" borderId="0"/>
    <xf numFmtId="0" fontId="24" fillId="0" borderId="0"/>
    <xf numFmtId="0" fontId="5" fillId="0" borderId="0"/>
    <xf numFmtId="0" fontId="24" fillId="0" borderId="0"/>
    <xf numFmtId="0" fontId="4" fillId="0" borderId="0"/>
    <xf numFmtId="0" fontId="4"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40" fillId="13" borderId="0" applyNumberFormat="0" applyBorder="0" applyAlignment="0" applyProtection="0"/>
    <xf numFmtId="0" fontId="40" fillId="17" borderId="0" applyNumberFormat="0" applyBorder="0" applyAlignment="0" applyProtection="0"/>
    <xf numFmtId="0" fontId="40" fillId="21" borderId="0" applyNumberFormat="0" applyBorder="0" applyAlignment="0" applyProtection="0"/>
    <xf numFmtId="0" fontId="40" fillId="25" borderId="0" applyNumberFormat="0" applyBorder="0" applyAlignment="0" applyProtection="0"/>
    <xf numFmtId="0" fontId="40" fillId="29" borderId="0" applyNumberFormat="0" applyBorder="0" applyAlignment="0" applyProtection="0"/>
    <xf numFmtId="0" fontId="40" fillId="33" borderId="0" applyNumberFormat="0" applyBorder="0" applyAlignment="0" applyProtection="0"/>
    <xf numFmtId="0" fontId="29" fillId="3" borderId="0" applyNumberFormat="0" applyBorder="0" applyAlignment="0" applyProtection="0"/>
    <xf numFmtId="0" fontId="34" fillId="7" borderId="19" applyNumberFormat="0" applyAlignment="0" applyProtection="0"/>
    <xf numFmtId="0" fontId="36" fillId="8" borderId="22" applyNumberFormat="0" applyAlignment="0" applyProtection="0"/>
    <xf numFmtId="0" fontId="35" fillId="0" borderId="21" applyNumberFormat="0" applyFill="0" applyAlignment="0" applyProtection="0"/>
    <xf numFmtId="0" fontId="28" fillId="0" borderId="0" applyNumberFormat="0" applyFill="0" applyBorder="0" applyAlignment="0" applyProtection="0"/>
    <xf numFmtId="0" fontId="40" fillId="10" borderId="0" applyNumberFormat="0" applyBorder="0" applyAlignment="0" applyProtection="0"/>
    <xf numFmtId="0" fontId="40" fillId="14" borderId="0" applyNumberFormat="0" applyBorder="0" applyAlignment="0" applyProtection="0"/>
    <xf numFmtId="0" fontId="40" fillId="18" borderId="0" applyNumberFormat="0" applyBorder="0" applyAlignment="0" applyProtection="0"/>
    <xf numFmtId="0" fontId="40" fillId="22" borderId="0" applyNumberFormat="0" applyBorder="0" applyAlignment="0" applyProtection="0"/>
    <xf numFmtId="0" fontId="40" fillId="26" borderId="0" applyNumberFormat="0" applyBorder="0" applyAlignment="0" applyProtection="0"/>
    <xf numFmtId="0" fontId="40" fillId="30" borderId="0" applyNumberFormat="0" applyBorder="0" applyAlignment="0" applyProtection="0"/>
    <xf numFmtId="0" fontId="32" fillId="6" borderId="19" applyNumberFormat="0" applyAlignment="0" applyProtection="0"/>
    <xf numFmtId="166" fontId="41" fillId="0" borderId="0" applyFont="0" applyFill="0" applyBorder="0" applyAlignment="0" applyProtection="0"/>
    <xf numFmtId="0" fontId="8" fillId="0" borderId="0"/>
    <xf numFmtId="0" fontId="30"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5" fillId="0" borderId="0" applyFont="0" applyFill="0" applyBorder="0" applyAlignment="0" applyProtection="0"/>
    <xf numFmtId="44" fontId="42" fillId="0" borderId="0" applyFont="0" applyFill="0" applyBorder="0" applyAlignment="0" applyProtection="0"/>
    <xf numFmtId="0" fontId="31"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42" fillId="0" borderId="0"/>
    <xf numFmtId="0" fontId="5" fillId="0" borderId="0"/>
    <xf numFmtId="0" fontId="44" fillId="0" borderId="0"/>
    <xf numFmtId="0" fontId="3" fillId="9" borderId="23" applyNumberFormat="0" applyFont="0" applyAlignment="0" applyProtection="0"/>
    <xf numFmtId="0" fontId="8" fillId="34" borderId="23" applyNumberFormat="0" applyFont="0" applyAlignment="0" applyProtection="0"/>
    <xf numFmtId="0" fontId="33" fillId="7" borderId="20"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6" fillId="0" borderId="16" applyNumberFormat="0" applyFill="0" applyAlignment="0" applyProtection="0"/>
    <xf numFmtId="0" fontId="27" fillId="0" borderId="17" applyNumberFormat="0" applyFill="0" applyAlignment="0" applyProtection="0"/>
    <xf numFmtId="0" fontId="28" fillId="0" borderId="18" applyNumberFormat="0" applyFill="0" applyAlignment="0" applyProtection="0"/>
    <xf numFmtId="0" fontId="25" fillId="0" borderId="0" applyNumberFormat="0" applyFill="0" applyBorder="0" applyAlignment="0" applyProtection="0"/>
    <xf numFmtId="0" fontId="39" fillId="0" borderId="24" applyNumberFormat="0" applyFill="0" applyAlignment="0" applyProtection="0"/>
    <xf numFmtId="0" fontId="2" fillId="0" borderId="0"/>
    <xf numFmtId="0" fontId="4" fillId="0" borderId="0"/>
    <xf numFmtId="0" fontId="41" fillId="0" borderId="0"/>
    <xf numFmtId="43" fontId="2" fillId="0" borderId="0" applyFont="0" applyFill="0" applyBorder="0" applyAlignment="0" applyProtection="0"/>
    <xf numFmtId="0" fontId="4" fillId="0" borderId="0"/>
    <xf numFmtId="0" fontId="1"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4" fillId="0" borderId="0"/>
    <xf numFmtId="0" fontId="57" fillId="0" borderId="0"/>
    <xf numFmtId="9" fontId="59" fillId="0" borderId="0" applyFont="0" applyFill="0" applyBorder="0" applyAlignment="0" applyProtection="0"/>
    <xf numFmtId="0" fontId="4" fillId="0" borderId="0"/>
    <xf numFmtId="0" fontId="4" fillId="0" borderId="0"/>
    <xf numFmtId="0" fontId="4" fillId="0" borderId="0"/>
    <xf numFmtId="0" fontId="4" fillId="0" borderId="0"/>
  </cellStyleXfs>
  <cellXfs count="704">
    <xf numFmtId="0" fontId="0" fillId="0" borderId="0" xfId="0"/>
    <xf numFmtId="0" fontId="9" fillId="0" borderId="0" xfId="0" applyFont="1"/>
    <xf numFmtId="0" fontId="15" fillId="0" borderId="0" xfId="0" applyFont="1" applyAlignment="1">
      <alignment horizontal="justify"/>
    </xf>
    <xf numFmtId="0" fontId="15" fillId="0" borderId="0" xfId="0" applyFont="1"/>
    <xf numFmtId="0" fontId="14" fillId="0" borderId="1" xfId="0" applyFont="1" applyBorder="1" applyAlignment="1">
      <alignment horizontal="center" vertical="top"/>
    </xf>
    <xf numFmtId="0" fontId="16" fillId="0" borderId="1" xfId="0" applyFont="1" applyBorder="1" applyAlignment="1">
      <alignment vertical="top"/>
    </xf>
    <xf numFmtId="2" fontId="16" fillId="0" borderId="1" xfId="0" applyNumberFormat="1" applyFont="1" applyBorder="1" applyAlignment="1">
      <alignment vertical="top"/>
    </xf>
    <xf numFmtId="0" fontId="14" fillId="0" borderId="3" xfId="0" applyFont="1" applyBorder="1" applyAlignment="1">
      <alignment horizontal="center" vertical="top"/>
    </xf>
    <xf numFmtId="0" fontId="16" fillId="0" borderId="3" xfId="0" applyFont="1" applyBorder="1" applyAlignment="1">
      <alignment vertical="top"/>
    </xf>
    <xf numFmtId="0" fontId="14" fillId="0" borderId="4" xfId="0" applyFont="1" applyBorder="1" applyAlignment="1">
      <alignment horizontal="center" vertical="center" wrapText="1"/>
    </xf>
    <xf numFmtId="0" fontId="12"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3" fillId="0" borderId="0" xfId="0" applyFont="1" applyAlignment="1">
      <alignment horizontal="left" vertical="top" indent="9"/>
    </xf>
    <xf numFmtId="0" fontId="13" fillId="0" borderId="0" xfId="0" applyFont="1" applyAlignment="1">
      <alignment vertical="top"/>
    </xf>
    <xf numFmtId="0" fontId="13" fillId="0" borderId="0" xfId="0" applyFont="1" applyAlignment="1">
      <alignment horizontal="center" vertical="top"/>
    </xf>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4" fillId="0" borderId="1" xfId="0" quotePrefix="1" applyFont="1" applyBorder="1" applyAlignment="1">
      <alignment horizontal="center"/>
    </xf>
    <xf numFmtId="0" fontId="9" fillId="0" borderId="1" xfId="0" applyFont="1" applyBorder="1"/>
    <xf numFmtId="0" fontId="11" fillId="0" borderId="1" xfId="0" applyFont="1" applyBorder="1" applyAlignment="1">
      <alignment horizontal="center"/>
    </xf>
    <xf numFmtId="0" fontId="9" fillId="0" borderId="3" xfId="0" applyFont="1" applyBorder="1"/>
    <xf numFmtId="0" fontId="12" fillId="0" borderId="0" xfId="0" applyFont="1"/>
    <xf numFmtId="0" fontId="14" fillId="0" borderId="0" xfId="0" applyFont="1"/>
    <xf numFmtId="0" fontId="9" fillId="0" borderId="0" xfId="12" applyFont="1" applyAlignment="1">
      <alignment wrapText="1"/>
    </xf>
    <xf numFmtId="0" fontId="9" fillId="0" borderId="0" xfId="12" applyFont="1"/>
    <xf numFmtId="0" fontId="9" fillId="0" borderId="0" xfId="13" applyFont="1" applyAlignment="1">
      <alignment wrapText="1"/>
    </xf>
    <xf numFmtId="0" fontId="9" fillId="0" borderId="0" xfId="13" applyFont="1"/>
    <xf numFmtId="0" fontId="12" fillId="0" borderId="0" xfId="12" applyFont="1" applyAlignment="1">
      <alignment horizontal="center" vertical="center" wrapText="1"/>
    </xf>
    <xf numFmtId="0" fontId="9" fillId="0" borderId="0" xfId="7" applyFont="1"/>
    <xf numFmtId="0" fontId="16" fillId="0" borderId="0" xfId="7" applyFont="1"/>
    <xf numFmtId="0" fontId="16" fillId="0" borderId="0" xfId="0" applyFont="1"/>
    <xf numFmtId="0" fontId="16" fillId="0" borderId="1" xfId="0" applyFont="1" applyBorder="1"/>
    <xf numFmtId="0" fontId="12" fillId="0" borderId="0" xfId="0" applyFont="1" applyAlignment="1">
      <alignment horizontal="right" vertical="top"/>
    </xf>
    <xf numFmtId="0" fontId="13" fillId="0" borderId="0" xfId="0" applyFont="1" applyAlignment="1">
      <alignment horizontal="right" vertical="top"/>
    </xf>
    <xf numFmtId="0" fontId="9" fillId="0" borderId="0" xfId="8" applyFont="1"/>
    <xf numFmtId="0" fontId="14" fillId="0" borderId="0" xfId="8" applyFont="1"/>
    <xf numFmtId="0" fontId="13" fillId="0" borderId="0" xfId="8" applyFont="1" applyAlignment="1">
      <alignment horizontal="left" vertical="top"/>
    </xf>
    <xf numFmtId="0" fontId="12" fillId="0" borderId="0" xfId="8" applyFont="1" applyAlignment="1">
      <alignment horizontal="left" vertical="top"/>
    </xf>
    <xf numFmtId="0" fontId="12" fillId="0" borderId="0" xfId="8" applyFont="1" applyAlignment="1">
      <alignment horizontal="center" vertical="top"/>
    </xf>
    <xf numFmtId="0" fontId="13" fillId="0" borderId="0" xfId="8" applyFont="1" applyAlignment="1">
      <alignment horizontal="left" vertical="top" indent="9"/>
    </xf>
    <xf numFmtId="0" fontId="13" fillId="0" borderId="0" xfId="8" applyFont="1" applyAlignment="1">
      <alignment horizontal="center" vertical="top"/>
    </xf>
    <xf numFmtId="0" fontId="9" fillId="0" borderId="0" xfId="6" applyFont="1"/>
    <xf numFmtId="0" fontId="14" fillId="0" borderId="6" xfId="6" applyFont="1" applyFill="1" applyBorder="1" applyAlignment="1">
      <alignment vertical="center" wrapText="1"/>
    </xf>
    <xf numFmtId="0" fontId="13" fillId="0" borderId="0" xfId="6"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quotePrefix="1" applyFont="1" applyBorder="1" applyAlignment="1">
      <alignment horizontal="center" vertical="center"/>
    </xf>
    <xf numFmtId="2" fontId="16" fillId="0" borderId="7" xfId="0" applyNumberFormat="1" applyFont="1" applyBorder="1"/>
    <xf numFmtId="0" fontId="16" fillId="0" borderId="7" xfId="0" applyFont="1" applyBorder="1"/>
    <xf numFmtId="0" fontId="14" fillId="0" borderId="2" xfId="0" quotePrefix="1" applyFont="1" applyBorder="1" applyAlignment="1">
      <alignment horizontal="center"/>
    </xf>
    <xf numFmtId="0" fontId="16" fillId="0" borderId="3" xfId="0" applyFont="1" applyBorder="1"/>
    <xf numFmtId="0" fontId="16" fillId="0" borderId="4" xfId="0" applyFont="1" applyBorder="1"/>
    <xf numFmtId="2" fontId="16" fillId="0" borderId="1" xfId="0" applyNumberFormat="1" applyFont="1" applyBorder="1"/>
    <xf numFmtId="0" fontId="14" fillId="0" borderId="5" xfId="0" applyFont="1" applyBorder="1" applyAlignment="1">
      <alignment horizontal="center" vertical="center" wrapText="1"/>
    </xf>
    <xf numFmtId="0" fontId="16" fillId="0" borderId="4" xfId="0" applyFont="1" applyBorder="1" applyAlignment="1">
      <alignment vertical="center"/>
    </xf>
    <xf numFmtId="0" fontId="16" fillId="0" borderId="9" xfId="0" applyFont="1" applyBorder="1"/>
    <xf numFmtId="0" fontId="16" fillId="0" borderId="0" xfId="0" applyFont="1" applyAlignment="1">
      <alignment vertical="center"/>
    </xf>
    <xf numFmtId="43" fontId="16" fillId="0" borderId="1" xfId="0" applyNumberFormat="1" applyFont="1" applyBorder="1" applyAlignment="1">
      <alignment vertical="center"/>
    </xf>
    <xf numFmtId="0" fontId="16" fillId="0" borderId="1" xfId="0" applyFont="1" applyBorder="1" applyAlignment="1">
      <alignment vertical="center"/>
    </xf>
    <xf numFmtId="0" fontId="16" fillId="0" borderId="3" xfId="0" applyFont="1" applyBorder="1" applyAlignment="1">
      <alignment vertical="center"/>
    </xf>
    <xf numFmtId="0" fontId="14" fillId="0" borderId="1" xfId="0" applyFont="1" applyBorder="1" applyAlignment="1">
      <alignment horizontal="justify" vertical="center"/>
    </xf>
    <xf numFmtId="0" fontId="16" fillId="0" borderId="1" xfId="0" applyFont="1" applyBorder="1" applyAlignment="1">
      <alignment horizontal="justify" vertical="center"/>
    </xf>
    <xf numFmtId="2" fontId="16" fillId="0" borderId="1" xfId="0" applyNumberFormat="1" applyFont="1" applyBorder="1" applyAlignment="1">
      <alignment horizontal="justify" vertical="center"/>
    </xf>
    <xf numFmtId="0" fontId="16" fillId="0" borderId="10" xfId="0" applyFont="1" applyBorder="1" applyAlignment="1">
      <alignment horizontal="justify" vertical="center" wrapText="1"/>
    </xf>
    <xf numFmtId="0" fontId="14" fillId="0" borderId="2" xfId="0" applyFont="1" applyBorder="1" applyAlignment="1">
      <alignment horizontal="justify" vertical="center"/>
    </xf>
    <xf numFmtId="0" fontId="16" fillId="0" borderId="2" xfId="0" applyFont="1" applyBorder="1" applyAlignment="1">
      <alignment horizontal="justify" vertical="center"/>
    </xf>
    <xf numFmtId="0" fontId="16" fillId="0" borderId="9" xfId="0" applyFont="1" applyBorder="1" applyAlignment="1">
      <alignment horizontal="justify" vertical="center"/>
    </xf>
    <xf numFmtId="0" fontId="14" fillId="0" borderId="3" xfId="0" applyFont="1" applyBorder="1" applyAlignment="1">
      <alignment horizontal="justify" vertical="center"/>
    </xf>
    <xf numFmtId="0" fontId="16" fillId="0" borderId="3" xfId="0" applyFont="1" applyBorder="1" applyAlignment="1">
      <alignment horizontal="justify" vertical="center"/>
    </xf>
    <xf numFmtId="0" fontId="16" fillId="0" borderId="11" xfId="0" applyFont="1" applyBorder="1" applyAlignment="1">
      <alignment horizontal="justify" vertical="center"/>
    </xf>
    <xf numFmtId="0" fontId="14" fillId="0" borderId="12" xfId="0" applyFont="1" applyBorder="1" applyAlignment="1">
      <alignment horizontal="justify" vertical="center" wrapText="1"/>
    </xf>
    <xf numFmtId="0" fontId="16" fillId="0" borderId="4" xfId="0" applyFont="1" applyBorder="1" applyAlignment="1">
      <alignment horizontal="justify" vertical="center"/>
    </xf>
    <xf numFmtId="0" fontId="16" fillId="0" borderId="12" xfId="0" applyFont="1" applyBorder="1" applyAlignment="1">
      <alignment horizontal="justify" vertical="center"/>
    </xf>
    <xf numFmtId="0" fontId="16" fillId="0" borderId="2" xfId="0" applyFont="1" applyBorder="1"/>
    <xf numFmtId="0" fontId="14" fillId="0" borderId="3" xfId="0" applyFont="1" applyBorder="1" applyAlignment="1">
      <alignment horizontal="center" vertical="center"/>
    </xf>
    <xf numFmtId="0" fontId="16" fillId="0" borderId="11" xfId="0" applyFont="1" applyBorder="1" applyAlignment="1">
      <alignment vertical="center"/>
    </xf>
    <xf numFmtId="0" fontId="14" fillId="0" borderId="4" xfId="0" applyFont="1" applyBorder="1" applyAlignment="1">
      <alignment horizontal="justify" vertical="center"/>
    </xf>
    <xf numFmtId="165" fontId="14" fillId="0" borderId="1" xfId="1" applyNumberFormat="1" applyFont="1" applyBorder="1" applyAlignment="1">
      <alignment horizontal="center" vertical="center"/>
    </xf>
    <xf numFmtId="165" fontId="16" fillId="0" borderId="1" xfId="1" applyNumberFormat="1" applyFont="1" applyBorder="1" applyAlignment="1">
      <alignment vertical="center"/>
    </xf>
    <xf numFmtId="43" fontId="16" fillId="0" borderId="1" xfId="1" applyFont="1" applyBorder="1" applyAlignment="1">
      <alignment vertical="center"/>
    </xf>
    <xf numFmtId="164" fontId="16" fillId="0" borderId="1" xfId="1" applyNumberFormat="1" applyFont="1" applyBorder="1" applyAlignment="1">
      <alignment vertical="center"/>
    </xf>
    <xf numFmtId="0" fontId="14" fillId="0" borderId="0" xfId="0" quotePrefix="1" applyFont="1" applyBorder="1" applyAlignment="1">
      <alignment horizontal="center"/>
    </xf>
    <xf numFmtId="0" fontId="16" fillId="0" borderId="10" xfId="0" applyFont="1" applyBorder="1" applyAlignment="1">
      <alignment horizontal="justify" vertical="top"/>
    </xf>
    <xf numFmtId="0" fontId="16" fillId="0" borderId="12" xfId="0" applyFont="1" applyBorder="1" applyAlignment="1">
      <alignment horizontal="justify" vertical="top"/>
    </xf>
    <xf numFmtId="0" fontId="14" fillId="0" borderId="0" xfId="0" applyFont="1" applyBorder="1" applyAlignment="1">
      <alignment horizontal="center" vertical="center"/>
    </xf>
    <xf numFmtId="2" fontId="16" fillId="0" borderId="3" xfId="0" applyNumberFormat="1" applyFont="1" applyBorder="1" applyAlignment="1">
      <alignment vertical="top"/>
    </xf>
    <xf numFmtId="0" fontId="14" fillId="0" borderId="6" xfId="0" applyFont="1" applyBorder="1" applyAlignment="1">
      <alignment horizontal="center" vertical="center"/>
    </xf>
    <xf numFmtId="0" fontId="16" fillId="0" borderId="11" xfId="0" applyFont="1" applyBorder="1" applyAlignment="1">
      <alignment horizontal="justify" vertical="top"/>
    </xf>
    <xf numFmtId="0" fontId="16" fillId="0" borderId="0" xfId="0" applyFont="1" applyBorder="1" applyAlignment="1">
      <alignment horizontal="justify" vertical="center" wrapText="1"/>
    </xf>
    <xf numFmtId="0" fontId="16" fillId="0" borderId="13" xfId="0" applyFont="1" applyBorder="1" applyAlignment="1">
      <alignment horizontal="justify" vertical="center"/>
    </xf>
    <xf numFmtId="0" fontId="16" fillId="0" borderId="6" xfId="0" applyFont="1" applyBorder="1" applyAlignment="1">
      <alignment horizontal="justify" vertical="center"/>
    </xf>
    <xf numFmtId="0" fontId="16" fillId="0" borderId="0" xfId="0" applyFont="1" applyBorder="1" applyAlignment="1">
      <alignment horizontal="justify" vertical="center"/>
    </xf>
    <xf numFmtId="0" fontId="16" fillId="0" borderId="7" xfId="0" applyFont="1" applyBorder="1" applyAlignment="1">
      <alignment horizontal="justify" vertical="center"/>
    </xf>
    <xf numFmtId="0" fontId="14" fillId="0" borderId="0" xfId="0" quotePrefix="1" applyFont="1" applyBorder="1" applyAlignment="1">
      <alignment horizontal="center" vertical="center"/>
    </xf>
    <xf numFmtId="0" fontId="16" fillId="0" borderId="0" xfId="0" applyFont="1" applyAlignment="1">
      <alignment horizontal="justify" vertical="center"/>
    </xf>
    <xf numFmtId="0" fontId="20" fillId="0" borderId="0" xfId="8" applyFont="1" applyFill="1" applyAlignment="1">
      <alignment horizontal="left" vertical="top"/>
    </xf>
    <xf numFmtId="0" fontId="9" fillId="0" borderId="0" xfId="0" applyFont="1" applyBorder="1"/>
    <xf numFmtId="0" fontId="12" fillId="0" borderId="0" xfId="0" applyFont="1" applyBorder="1" applyAlignment="1">
      <alignment vertical="center"/>
    </xf>
    <xf numFmtId="0" fontId="14" fillId="0" borderId="4" xfId="0" applyFont="1" applyBorder="1" applyAlignment="1">
      <alignment horizontal="justify"/>
    </xf>
    <xf numFmtId="0" fontId="10" fillId="0" borderId="0" xfId="0" applyFont="1" applyAlignment="1">
      <alignment vertical="center"/>
    </xf>
    <xf numFmtId="0" fontId="14" fillId="0" borderId="1" xfId="8" applyFont="1" applyBorder="1" applyAlignment="1">
      <alignment horizontal="center" vertical="center"/>
    </xf>
    <xf numFmtId="0" fontId="14" fillId="0" borderId="1" xfId="8" quotePrefix="1" applyFont="1" applyBorder="1" applyAlignment="1">
      <alignment horizontal="center" vertical="center"/>
    </xf>
    <xf numFmtId="0" fontId="16" fillId="0" borderId="0" xfId="8" applyFont="1" applyAlignment="1">
      <alignment vertical="center"/>
    </xf>
    <xf numFmtId="0" fontId="14" fillId="0" borderId="1" xfId="8" quotePrefix="1" applyFont="1" applyFill="1" applyBorder="1" applyAlignment="1">
      <alignment horizontal="center" vertical="center"/>
    </xf>
    <xf numFmtId="0" fontId="16" fillId="0" borderId="1" xfId="8" applyFont="1" applyBorder="1" applyAlignment="1">
      <alignment vertical="center"/>
    </xf>
    <xf numFmtId="165" fontId="14" fillId="0" borderId="1" xfId="2" applyNumberFormat="1" applyFont="1" applyBorder="1" applyAlignment="1">
      <alignment horizontal="center" vertical="center"/>
    </xf>
    <xf numFmtId="165" fontId="16" fillId="0" borderId="1" xfId="2" applyNumberFormat="1" applyFont="1" applyBorder="1" applyAlignment="1">
      <alignment vertical="center"/>
    </xf>
    <xf numFmtId="43" fontId="16" fillId="0" borderId="1" xfId="2" applyFont="1" applyBorder="1" applyAlignment="1">
      <alignment vertical="center"/>
    </xf>
    <xf numFmtId="164" fontId="16" fillId="0" borderId="1" xfId="2" applyNumberFormat="1" applyFont="1" applyBorder="1" applyAlignment="1">
      <alignment vertical="center"/>
    </xf>
    <xf numFmtId="164" fontId="14" fillId="0" borderId="1" xfId="2" applyNumberFormat="1" applyFont="1" applyFill="1" applyBorder="1" applyAlignment="1">
      <alignment horizontal="center" vertical="center"/>
    </xf>
    <xf numFmtId="43" fontId="14" fillId="0" borderId="1" xfId="2" applyFont="1" applyFill="1" applyBorder="1" applyAlignment="1">
      <alignment horizontal="center" vertical="center"/>
    </xf>
    <xf numFmtId="43" fontId="16" fillId="0" borderId="1" xfId="2" applyFont="1" applyFill="1" applyBorder="1" applyAlignment="1">
      <alignment vertical="center"/>
    </xf>
    <xf numFmtId="0" fontId="16" fillId="0" borderId="3" xfId="8" applyFont="1" applyBorder="1" applyAlignment="1">
      <alignment vertical="center"/>
    </xf>
    <xf numFmtId="165" fontId="16" fillId="0" borderId="3" xfId="2" applyNumberFormat="1" applyFont="1" applyBorder="1" applyAlignment="1">
      <alignment vertical="center"/>
    </xf>
    <xf numFmtId="43" fontId="16" fillId="0" borderId="3" xfId="2" applyFont="1" applyBorder="1" applyAlignment="1">
      <alignment vertical="center"/>
    </xf>
    <xf numFmtId="164" fontId="16" fillId="0" borderId="3" xfId="2" applyNumberFormat="1" applyFont="1" applyBorder="1" applyAlignment="1">
      <alignment vertical="center"/>
    </xf>
    <xf numFmtId="0" fontId="14" fillId="0" borderId="4" xfId="0" applyFont="1" applyBorder="1" applyAlignment="1">
      <alignment horizontal="center" vertical="center"/>
    </xf>
    <xf numFmtId="0" fontId="21" fillId="0" borderId="0" xfId="0" applyFont="1" applyAlignment="1">
      <alignment vertical="center"/>
    </xf>
    <xf numFmtId="0" fontId="22" fillId="0" borderId="6" xfId="0" applyFont="1" applyBorder="1"/>
    <xf numFmtId="0" fontId="10" fillId="0" borderId="0" xfId="0" applyFont="1" applyAlignment="1">
      <alignment horizontal="left" vertical="center"/>
    </xf>
    <xf numFmtId="0" fontId="22" fillId="0" borderId="0" xfId="0" applyFont="1" applyBorder="1"/>
    <xf numFmtId="0" fontId="22" fillId="0" borderId="0" xfId="0" applyFont="1"/>
    <xf numFmtId="0" fontId="10" fillId="0" borderId="0" xfId="0" applyFont="1" applyBorder="1" applyAlignment="1">
      <alignment vertical="center"/>
    </xf>
    <xf numFmtId="0" fontId="9" fillId="0" borderId="0" xfId="8" applyFont="1" applyBorder="1"/>
    <xf numFmtId="0" fontId="14" fillId="0" borderId="4" xfId="12" applyFont="1" applyBorder="1" applyAlignment="1">
      <alignment horizontal="justify" vertical="center" wrapText="1"/>
    </xf>
    <xf numFmtId="0" fontId="16" fillId="0" borderId="4" xfId="12" applyFont="1" applyBorder="1" applyAlignment="1">
      <alignment horizontal="justify" vertical="center"/>
    </xf>
    <xf numFmtId="0" fontId="14" fillId="0" borderId="4" xfId="12" applyFont="1" applyBorder="1" applyAlignment="1">
      <alignment horizontal="center" vertical="center" wrapText="1"/>
    </xf>
    <xf numFmtId="0" fontId="14" fillId="0" borderId="3" xfId="0" applyFont="1" applyBorder="1" applyAlignment="1">
      <alignment horizontal="center" wrapText="1"/>
    </xf>
    <xf numFmtId="0" fontId="14" fillId="0" borderId="3" xfId="0" quotePrefix="1" applyFont="1" applyBorder="1" applyAlignment="1">
      <alignment horizontal="center"/>
    </xf>
    <xf numFmtId="0" fontId="14" fillId="0" borderId="6" xfId="0" quotePrefix="1" applyFont="1" applyBorder="1" applyAlignment="1">
      <alignment horizontal="center"/>
    </xf>
    <xf numFmtId="0" fontId="16" fillId="0" borderId="11" xfId="0" applyFont="1" applyBorder="1"/>
    <xf numFmtId="0" fontId="16" fillId="0" borderId="4" xfId="0" applyFont="1" applyBorder="1" applyAlignment="1">
      <alignment vertical="top"/>
    </xf>
    <xf numFmtId="2" fontId="16" fillId="0" borderId="4" xfId="0" applyNumberFormat="1" applyFont="1" applyBorder="1" applyAlignment="1">
      <alignment vertical="top"/>
    </xf>
    <xf numFmtId="0" fontId="14" fillId="0" borderId="7" xfId="0" applyFont="1" applyBorder="1" applyAlignment="1">
      <alignment horizontal="center"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2" xfId="0" applyFont="1" applyFill="1" applyBorder="1" applyAlignment="1">
      <alignment horizontal="centerContinuous" vertical="center"/>
    </xf>
    <xf numFmtId="0" fontId="14" fillId="2" borderId="4" xfId="0" applyFont="1" applyFill="1" applyBorder="1" applyAlignment="1">
      <alignment horizontal="center" wrapText="1"/>
    </xf>
    <xf numFmtId="0" fontId="14" fillId="2" borderId="4" xfId="0" applyFont="1" applyFill="1" applyBorder="1" applyAlignment="1">
      <alignment horizontal="center" vertical="center" wrapText="1"/>
    </xf>
    <xf numFmtId="0" fontId="14" fillId="2" borderId="13" xfId="0" applyFont="1" applyFill="1" applyBorder="1" applyAlignment="1">
      <alignment horizontal="centerContinuous" vertical="center" wrapText="1"/>
    </xf>
    <xf numFmtId="0" fontId="14" fillId="2" borderId="12" xfId="0" applyFont="1" applyFill="1" applyBorder="1" applyAlignment="1">
      <alignment horizontal="centerContinuous" vertical="center" wrapText="1"/>
    </xf>
    <xf numFmtId="0" fontId="14" fillId="2" borderId="5" xfId="0" applyFont="1" applyFill="1" applyBorder="1" applyAlignment="1">
      <alignment horizontal="centerContinuous" vertical="center" wrapText="1"/>
    </xf>
    <xf numFmtId="0" fontId="14" fillId="2" borderId="2" xfId="0" applyFont="1" applyFill="1" applyBorder="1" applyAlignment="1">
      <alignment horizontal="justify" vertical="center" wrapText="1"/>
    </xf>
    <xf numFmtId="0" fontId="14" fillId="2" borderId="3"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12" applyFont="1" applyFill="1" applyBorder="1" applyAlignment="1">
      <alignment horizontal="center" vertical="center" wrapText="1"/>
    </xf>
    <xf numFmtId="0" fontId="14" fillId="2" borderId="7" xfId="12" applyFont="1" applyFill="1" applyBorder="1" applyAlignment="1">
      <alignment horizontal="center" vertical="center" wrapText="1"/>
    </xf>
    <xf numFmtId="0" fontId="9" fillId="0" borderId="0" xfId="0" applyFont="1" applyAlignment="1">
      <alignment horizontal="center"/>
    </xf>
    <xf numFmtId="49" fontId="12" fillId="2" borderId="4" xfId="0" applyNumberFormat="1" applyFont="1" applyFill="1" applyBorder="1" applyAlignment="1">
      <alignment horizontal="center" vertical="top" wrapText="1"/>
    </xf>
    <xf numFmtId="0" fontId="12" fillId="0" borderId="0" xfId="0" applyFont="1" applyAlignment="1">
      <alignment vertical="center" wrapText="1"/>
    </xf>
    <xf numFmtId="0" fontId="12" fillId="0" borderId="0" xfId="0" applyFont="1" applyAlignment="1">
      <alignment vertical="top" wrapText="1"/>
    </xf>
    <xf numFmtId="0" fontId="10" fillId="0" borderId="7" xfId="0" applyFont="1" applyFill="1" applyBorder="1" applyAlignment="1">
      <alignment horizontal="center" vertical="center" wrapText="1"/>
    </xf>
    <xf numFmtId="0" fontId="9" fillId="0" borderId="0" xfId="6" applyFont="1" applyBorder="1"/>
    <xf numFmtId="0" fontId="13" fillId="0" borderId="0" xfId="6" applyFont="1" applyBorder="1"/>
    <xf numFmtId="0" fontId="46" fillId="0" borderId="0" xfId="107" applyFont="1" applyBorder="1" applyAlignment="1">
      <alignment vertical="center"/>
    </xf>
    <xf numFmtId="0" fontId="16" fillId="0" borderId="0" xfId="107" applyFont="1" applyBorder="1" applyAlignment="1">
      <alignment vertical="center"/>
    </xf>
    <xf numFmtId="49" fontId="14" fillId="0" borderId="0" xfId="107" applyNumberFormat="1" applyFont="1" applyFill="1" applyBorder="1" applyAlignment="1">
      <alignment horizontal="center" vertical="center"/>
    </xf>
    <xf numFmtId="0" fontId="14" fillId="0" borderId="0" xfId="107" applyFont="1" applyBorder="1" applyAlignment="1">
      <alignment vertical="center"/>
    </xf>
    <xf numFmtId="0" fontId="13" fillId="2" borderId="0" xfId="107" applyFont="1" applyFill="1" applyBorder="1" applyAlignment="1">
      <alignment horizontal="centerContinuous"/>
    </xf>
    <xf numFmtId="0" fontId="13" fillId="2" borderId="0" xfId="107" applyFont="1" applyFill="1" applyBorder="1" applyAlignment="1">
      <alignment horizontal="centerContinuous" vertical="center"/>
    </xf>
    <xf numFmtId="0" fontId="13" fillId="2" borderId="0" xfId="107" applyFont="1" applyFill="1" applyBorder="1" applyAlignment="1">
      <alignment horizontal="center" vertical="center"/>
    </xf>
    <xf numFmtId="0" fontId="47" fillId="0" borderId="0" xfId="106" applyFont="1" applyFill="1" applyBorder="1" applyAlignment="1" applyProtection="1">
      <alignment horizontal="left" vertical="center"/>
      <protection locked="0"/>
    </xf>
    <xf numFmtId="0" fontId="14" fillId="35" borderId="0" xfId="108" applyFont="1" applyFill="1" applyBorder="1" applyAlignment="1">
      <alignment vertical="center"/>
    </xf>
    <xf numFmtId="0" fontId="13" fillId="0" borderId="0" xfId="107" applyFont="1" applyBorder="1" applyAlignment="1">
      <alignment horizontal="centerContinuous" vertical="center"/>
    </xf>
    <xf numFmtId="43" fontId="48" fillId="0" borderId="0" xfId="109" applyFont="1" applyBorder="1" applyAlignment="1">
      <alignment horizontal="center" vertical="center"/>
    </xf>
    <xf numFmtId="43" fontId="49" fillId="0" borderId="0" xfId="109" applyFont="1" applyBorder="1" applyAlignment="1">
      <alignment horizontal="center" vertical="center"/>
    </xf>
    <xf numFmtId="43" fontId="16" fillId="0" borderId="0" xfId="109" applyFont="1" applyBorder="1" applyAlignment="1">
      <alignment horizontal="center" vertical="center"/>
    </xf>
    <xf numFmtId="43" fontId="14" fillId="0" borderId="0" xfId="109" applyFont="1" applyBorder="1" applyAlignment="1">
      <alignment horizontal="center" vertical="center"/>
    </xf>
    <xf numFmtId="0" fontId="12" fillId="0" borderId="28" xfId="107" applyFont="1" applyBorder="1" applyAlignment="1">
      <alignment horizontal="centerContinuous" vertical="center"/>
    </xf>
    <xf numFmtId="0" fontId="13" fillId="0" borderId="29" xfId="107" applyFont="1" applyBorder="1" applyAlignment="1">
      <alignment horizontal="centerContinuous" vertical="center"/>
    </xf>
    <xf numFmtId="0" fontId="46" fillId="0" borderId="28" xfId="107" applyFont="1" applyBorder="1" applyAlignment="1">
      <alignment vertical="center"/>
    </xf>
    <xf numFmtId="49" fontId="14" fillId="0" borderId="29" xfId="107" applyNumberFormat="1" applyFont="1" applyFill="1" applyBorder="1" applyAlignment="1">
      <alignment horizontal="center" vertical="center"/>
    </xf>
    <xf numFmtId="0" fontId="14" fillId="0" borderId="28" xfId="107" applyFont="1" applyBorder="1" applyAlignment="1">
      <alignment vertical="center"/>
    </xf>
    <xf numFmtId="0" fontId="45" fillId="0" borderId="28" xfId="106" applyFont="1" applyFill="1" applyBorder="1" applyAlignment="1" applyProtection="1">
      <alignment horizontal="left" vertical="center" indent="1"/>
      <protection locked="0"/>
    </xf>
    <xf numFmtId="0" fontId="16" fillId="0" borderId="28" xfId="107" applyFont="1" applyBorder="1" applyAlignment="1">
      <alignment horizontal="left" vertical="center" indent="2"/>
    </xf>
    <xf numFmtId="0" fontId="45" fillId="0" borderId="28" xfId="106" applyFont="1" applyFill="1" applyBorder="1" applyAlignment="1" applyProtection="1">
      <alignment horizontal="left" vertical="center" wrapText="1" indent="1"/>
      <protection locked="0"/>
    </xf>
    <xf numFmtId="0" fontId="16" fillId="35" borderId="30" xfId="108" applyFont="1" applyFill="1" applyBorder="1" applyAlignment="1">
      <alignment vertical="center"/>
    </xf>
    <xf numFmtId="0" fontId="16" fillId="35" borderId="31" xfId="108" applyFont="1" applyFill="1" applyBorder="1" applyAlignment="1">
      <alignment vertical="center"/>
    </xf>
    <xf numFmtId="43" fontId="16" fillId="0" borderId="31" xfId="109" applyFont="1" applyBorder="1" applyAlignment="1">
      <alignment horizontal="center" vertical="center"/>
    </xf>
    <xf numFmtId="43" fontId="16" fillId="0" borderId="32" xfId="109" applyFont="1" applyBorder="1" applyAlignment="1">
      <alignment horizontal="center" vertical="center"/>
    </xf>
    <xf numFmtId="0" fontId="9" fillId="0" borderId="15" xfId="6" applyFont="1" applyBorder="1"/>
    <xf numFmtId="0" fontId="9" fillId="0" borderId="10" xfId="6" applyFont="1" applyBorder="1"/>
    <xf numFmtId="0" fontId="12" fillId="0" borderId="15" xfId="6" applyFont="1" applyBorder="1" applyAlignment="1">
      <alignment vertical="center"/>
    </xf>
    <xf numFmtId="0" fontId="14" fillId="0" borderId="14" xfId="6" applyFont="1" applyFill="1" applyBorder="1" applyAlignment="1">
      <alignment vertical="center" wrapText="1"/>
    </xf>
    <xf numFmtId="169" fontId="48" fillId="0" borderId="0" xfId="109" applyNumberFormat="1" applyFont="1" applyBorder="1" applyAlignment="1">
      <alignment horizontal="center" vertical="center"/>
    </xf>
    <xf numFmtId="169" fontId="49" fillId="0" borderId="0" xfId="109" applyNumberFormat="1" applyFont="1" applyBorder="1" applyAlignment="1">
      <alignment horizontal="center" vertical="center"/>
    </xf>
    <xf numFmtId="169" fontId="48" fillId="0" borderId="29" xfId="109" applyNumberFormat="1" applyFont="1" applyBorder="1" applyAlignment="1">
      <alignment horizontal="center" vertical="center"/>
    </xf>
    <xf numFmtId="169" fontId="49" fillId="0" borderId="29" xfId="109" applyNumberFormat="1" applyFont="1" applyBorder="1" applyAlignment="1">
      <alignment horizontal="center" vertical="center"/>
    </xf>
    <xf numFmtId="0" fontId="12" fillId="2" borderId="0" xfId="8" applyFont="1" applyFill="1" applyBorder="1" applyAlignment="1">
      <alignment horizontal="centerContinuous" vertical="center" wrapText="1"/>
    </xf>
    <xf numFmtId="0" fontId="12" fillId="2" borderId="11" xfId="8" applyFont="1" applyFill="1" applyBorder="1" applyAlignment="1">
      <alignment horizontal="centerContinuous" vertical="center" wrapText="1"/>
    </xf>
    <xf numFmtId="0" fontId="12" fillId="2" borderId="4" xfId="8" applyFont="1" applyFill="1" applyBorder="1" applyAlignment="1">
      <alignment horizontal="center" vertical="center" wrapText="1"/>
    </xf>
    <xf numFmtId="0" fontId="12" fillId="2" borderId="3" xfId="8" applyFont="1" applyFill="1" applyBorder="1" applyAlignment="1">
      <alignment horizontal="center" vertical="center" wrapText="1"/>
    </xf>
    <xf numFmtId="0" fontId="51" fillId="35" borderId="0" xfId="111" applyFont="1" applyFill="1" applyBorder="1" applyAlignment="1">
      <alignment vertical="center"/>
    </xf>
    <xf numFmtId="0" fontId="50" fillId="0" borderId="7" xfId="111" applyFont="1" applyFill="1" applyBorder="1" applyAlignment="1">
      <alignment horizontal="justify" vertical="center"/>
    </xf>
    <xf numFmtId="0" fontId="51" fillId="35" borderId="0" xfId="111" applyFont="1" applyFill="1" applyBorder="1"/>
    <xf numFmtId="0" fontId="11" fillId="2" borderId="12" xfId="112" applyFont="1" applyFill="1" applyBorder="1" applyAlignment="1">
      <alignment horizontal="center" vertical="center" wrapText="1"/>
    </xf>
    <xf numFmtId="0" fontId="11" fillId="2" borderId="5" xfId="112" applyFont="1" applyFill="1" applyBorder="1" applyAlignment="1">
      <alignment horizontal="center" vertical="center" wrapText="1"/>
    </xf>
    <xf numFmtId="0" fontId="12" fillId="0" borderId="4" xfId="112" quotePrefix="1" applyFont="1" applyBorder="1" applyAlignment="1">
      <alignment horizontal="center" vertical="center" wrapText="1"/>
    </xf>
    <xf numFmtId="0" fontId="12" fillId="0" borderId="12" xfId="112" quotePrefix="1" applyFont="1" applyBorder="1" applyAlignment="1">
      <alignment horizontal="center" vertical="center" wrapText="1"/>
    </xf>
    <xf numFmtId="0" fontId="53" fillId="35" borderId="4" xfId="111" applyFont="1" applyFill="1" applyBorder="1" applyAlignment="1">
      <alignment horizontal="justify" vertical="center" wrapText="1"/>
    </xf>
    <xf numFmtId="43" fontId="53" fillId="35" borderId="12" xfId="113" applyFont="1" applyFill="1" applyBorder="1" applyAlignment="1">
      <alignment horizontal="justify" vertical="center" wrapText="1"/>
    </xf>
    <xf numFmtId="43" fontId="53" fillId="35" borderId="4" xfId="113" applyFont="1" applyFill="1" applyBorder="1" applyAlignment="1">
      <alignment horizontal="justify" vertical="center" wrapText="1"/>
    </xf>
    <xf numFmtId="0" fontId="12" fillId="2" borderId="4" xfId="12" applyFont="1" applyFill="1" applyBorder="1" applyAlignment="1">
      <alignment horizontal="center" vertical="center" wrapText="1"/>
    </xf>
    <xf numFmtId="0" fontId="12" fillId="2" borderId="7" xfId="12" applyFont="1" applyFill="1" applyBorder="1" applyAlignment="1">
      <alignment horizontal="center" vertical="center" wrapText="1"/>
    </xf>
    <xf numFmtId="0" fontId="14" fillId="0" borderId="1" xfId="110" quotePrefix="1" applyFont="1" applyBorder="1" applyAlignment="1">
      <alignment horizontal="center" vertical="center"/>
    </xf>
    <xf numFmtId="0" fontId="4" fillId="0" borderId="0" xfId="110"/>
    <xf numFmtId="0" fontId="55" fillId="0" borderId="0" xfId="12" applyFont="1" applyAlignment="1">
      <alignment wrapText="1"/>
    </xf>
    <xf numFmtId="0" fontId="55" fillId="0" borderId="0" xfId="12" applyFont="1"/>
    <xf numFmtId="0" fontId="9" fillId="0" borderId="0" xfId="110" applyFont="1"/>
    <xf numFmtId="0" fontId="11" fillId="0" borderId="0" xfId="110" applyFont="1"/>
    <xf numFmtId="0" fontId="11" fillId="0" borderId="0" xfId="110" applyFont="1" applyBorder="1" applyAlignment="1">
      <alignment horizontal="center"/>
    </xf>
    <xf numFmtId="0" fontId="11" fillId="0" borderId="0" xfId="110" applyFont="1" applyBorder="1" applyAlignment="1"/>
    <xf numFmtId="0" fontId="11" fillId="0" borderId="0" xfId="110" applyFont="1" applyBorder="1" applyAlignment="1">
      <alignment horizontal="left"/>
    </xf>
    <xf numFmtId="0" fontId="11" fillId="0" borderId="0" xfId="110" applyFont="1" applyAlignment="1">
      <alignment horizontal="right"/>
    </xf>
    <xf numFmtId="0" fontId="11" fillId="0" borderId="0" xfId="110" applyFont="1" applyBorder="1"/>
    <xf numFmtId="0" fontId="15" fillId="0" borderId="0" xfId="110" applyFont="1"/>
    <xf numFmtId="0" fontId="11" fillId="0" borderId="0" xfId="110" applyFont="1" applyAlignment="1"/>
    <xf numFmtId="0" fontId="20" fillId="0" borderId="0" xfId="110" applyFont="1" applyAlignment="1">
      <alignment horizontal="left"/>
    </xf>
    <xf numFmtId="43" fontId="13" fillId="0" borderId="3" xfId="114" applyFont="1" applyBorder="1"/>
    <xf numFmtId="165" fontId="13" fillId="0" borderId="3" xfId="114" applyNumberFormat="1" applyFont="1" applyBorder="1"/>
    <xf numFmtId="0" fontId="13" fillId="0" borderId="3" xfId="110" applyFont="1" applyBorder="1"/>
    <xf numFmtId="43" fontId="13" fillId="0" borderId="1" xfId="114" applyFont="1" applyBorder="1"/>
    <xf numFmtId="165" fontId="13" fillId="0" borderId="1" xfId="114" applyNumberFormat="1" applyFont="1" applyBorder="1"/>
    <xf numFmtId="0" fontId="13" fillId="0" borderId="1" xfId="110" applyFont="1" applyBorder="1"/>
    <xf numFmtId="0" fontId="12" fillId="0" borderId="1" xfId="110" applyFont="1" applyBorder="1" applyAlignment="1">
      <alignment horizontal="center"/>
    </xf>
    <xf numFmtId="170" fontId="14" fillId="0" borderId="1" xfId="110" quotePrefix="1" applyNumberFormat="1" applyFont="1" applyBorder="1" applyAlignment="1">
      <alignment horizontal="center"/>
    </xf>
    <xf numFmtId="0" fontId="9" fillId="0" borderId="1" xfId="110" applyFont="1" applyBorder="1"/>
    <xf numFmtId="0" fontId="14" fillId="0" borderId="1" xfId="110" quotePrefix="1" applyFont="1" applyBorder="1" applyAlignment="1">
      <alignment horizontal="center"/>
    </xf>
    <xf numFmtId="0" fontId="14" fillId="0" borderId="1" xfId="110" applyFont="1" applyBorder="1" applyAlignment="1">
      <alignment horizontal="center"/>
    </xf>
    <xf numFmtId="164" fontId="13" fillId="0" borderId="1" xfId="114" applyNumberFormat="1" applyFont="1" applyBorder="1"/>
    <xf numFmtId="165" fontId="11" fillId="0" borderId="1" xfId="114" applyNumberFormat="1" applyFont="1" applyBorder="1" applyAlignment="1">
      <alignment horizontal="center"/>
    </xf>
    <xf numFmtId="0" fontId="11" fillId="0" borderId="1" xfId="110" applyFont="1" applyBorder="1" applyAlignment="1">
      <alignment horizontal="center"/>
    </xf>
    <xf numFmtId="0" fontId="16" fillId="0" borderId="1" xfId="110" applyFont="1" applyBorder="1"/>
    <xf numFmtId="0" fontId="14" fillId="2" borderId="4" xfId="110" applyFont="1" applyFill="1" applyBorder="1" applyAlignment="1">
      <alignment horizontal="center" vertical="center" wrapText="1"/>
    </xf>
    <xf numFmtId="0" fontId="14" fillId="2" borderId="3" xfId="110" applyFont="1" applyFill="1" applyBorder="1" applyAlignment="1">
      <alignment horizontal="center" vertical="center" wrapText="1"/>
    </xf>
    <xf numFmtId="0" fontId="12" fillId="2" borderId="15" xfId="115" applyFont="1" applyFill="1" applyBorder="1" applyAlignment="1">
      <alignment horizontal="justify" vertical="center" wrapText="1"/>
    </xf>
    <xf numFmtId="0" fontId="12" fillId="2" borderId="0" xfId="115" applyFont="1" applyFill="1" applyBorder="1" applyAlignment="1">
      <alignment horizontal="justify" vertical="center" wrapText="1"/>
    </xf>
    <xf numFmtId="0" fontId="10" fillId="0" borderId="6"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2" fillId="2" borderId="13" xfId="115" applyFont="1" applyFill="1" applyBorder="1" applyAlignment="1">
      <alignment horizontal="justify" vertical="center" wrapText="1"/>
    </xf>
    <xf numFmtId="0" fontId="12" fillId="2" borderId="9" xfId="115" applyFont="1" applyFill="1" applyBorder="1" applyAlignment="1">
      <alignment horizontal="justify" vertical="center" wrapText="1"/>
    </xf>
    <xf numFmtId="0" fontId="9" fillId="0" borderId="15" xfId="8" applyFont="1" applyBorder="1"/>
    <xf numFmtId="0" fontId="9" fillId="0" borderId="10" xfId="8" applyFont="1" applyBorder="1"/>
    <xf numFmtId="0" fontId="21" fillId="0" borderId="0" xfId="0" applyFont="1" applyAlignment="1">
      <alignment vertical="center" wrapText="1"/>
    </xf>
    <xf numFmtId="0" fontId="14" fillId="0" borderId="4" xfId="12" quotePrefix="1" applyFont="1" applyBorder="1" applyAlignment="1">
      <alignment vertical="center"/>
    </xf>
    <xf numFmtId="0" fontId="9" fillId="0" borderId="4" xfId="12" applyFont="1" applyBorder="1"/>
    <xf numFmtId="0" fontId="9" fillId="0" borderId="0" xfId="12" applyFont="1" applyAlignment="1">
      <alignment vertical="center"/>
    </xf>
    <xf numFmtId="0" fontId="11" fillId="0" borderId="0" xfId="12" applyFont="1"/>
    <xf numFmtId="0" fontId="58" fillId="0" borderId="0" xfId="12" applyFont="1" applyAlignment="1">
      <alignment wrapText="1"/>
    </xf>
    <xf numFmtId="0" fontId="58" fillId="0" borderId="0" xfId="12" applyFont="1"/>
    <xf numFmtId="0" fontId="14" fillId="0" borderId="1" xfId="12" quotePrefix="1" applyFont="1" applyBorder="1" applyAlignment="1">
      <alignment vertical="center"/>
    </xf>
    <xf numFmtId="0" fontId="14" fillId="0" borderId="4" xfId="110" quotePrefix="1" applyFont="1" applyBorder="1" applyAlignment="1">
      <alignment horizontal="center" vertical="center"/>
    </xf>
    <xf numFmtId="0" fontId="14" fillId="0" borderId="1" xfId="0" applyFont="1" applyBorder="1" applyAlignment="1">
      <alignment horizontal="center"/>
    </xf>
    <xf numFmtId="0" fontId="14" fillId="0" borderId="3" xfId="0" applyFont="1" applyBorder="1" applyAlignment="1">
      <alignment horizontal="center"/>
    </xf>
    <xf numFmtId="43" fontId="16" fillId="0" borderId="1" xfId="0" applyNumberFormat="1" applyFont="1" applyBorder="1" applyAlignment="1">
      <alignment vertical="top"/>
    </xf>
    <xf numFmtId="43" fontId="12" fillId="0" borderId="3" xfId="0" quotePrefix="1" applyNumberFormat="1" applyFont="1" applyBorder="1" applyAlignment="1">
      <alignment horizontal="center" vertical="center"/>
    </xf>
    <xf numFmtId="43" fontId="14" fillId="0" borderId="3" xfId="0" quotePrefix="1" applyNumberFormat="1" applyFont="1" applyBorder="1" applyAlignment="1">
      <alignment horizontal="center" vertical="center"/>
    </xf>
    <xf numFmtId="43" fontId="13" fillId="0" borderId="1" xfId="1" applyFont="1" applyBorder="1" applyAlignment="1">
      <alignment vertical="center"/>
    </xf>
    <xf numFmtId="0" fontId="16" fillId="0" borderId="1" xfId="0" applyFont="1" applyBorder="1" applyAlignment="1">
      <alignment horizontal="center" vertical="center"/>
    </xf>
    <xf numFmtId="0" fontId="16" fillId="0" borderId="4" xfId="0" applyFont="1" applyBorder="1" applyAlignment="1">
      <alignment horizontal="center" vertical="center"/>
    </xf>
    <xf numFmtId="43" fontId="60" fillId="0" borderId="4" xfId="0" applyNumberFormat="1" applyFont="1" applyBorder="1" applyAlignment="1">
      <alignment horizontal="center" vertical="center"/>
    </xf>
    <xf numFmtId="0" fontId="16" fillId="0" borderId="3" xfId="0" applyFont="1" applyBorder="1" applyAlignment="1">
      <alignment horizontal="center" vertical="center"/>
    </xf>
    <xf numFmtId="2" fontId="16" fillId="0" borderId="3" xfId="0" applyNumberFormat="1" applyFont="1" applyBorder="1" applyAlignment="1">
      <alignment horizontal="center" vertical="center"/>
    </xf>
    <xf numFmtId="43" fontId="61" fillId="0" borderId="4" xfId="0" applyNumberFormat="1" applyFont="1" applyBorder="1" applyAlignment="1">
      <alignment vertical="center"/>
    </xf>
    <xf numFmtId="2" fontId="16" fillId="0" borderId="1" xfId="0" applyNumberFormat="1" applyFont="1" applyBorder="1" applyAlignment="1">
      <alignment horizontal="center" vertical="center"/>
    </xf>
    <xf numFmtId="43" fontId="16" fillId="0" borderId="1" xfId="0" applyNumberFormat="1" applyFont="1" applyBorder="1" applyAlignment="1">
      <alignment horizontal="center" vertical="center"/>
    </xf>
    <xf numFmtId="43" fontId="16" fillId="0" borderId="2" xfId="0" applyNumberFormat="1" applyFont="1" applyBorder="1" applyAlignment="1">
      <alignment horizontal="center" vertical="center"/>
    </xf>
    <xf numFmtId="0" fontId="11" fillId="0" borderId="2" xfId="0" applyFont="1" applyBorder="1" applyAlignment="1">
      <alignment vertical="center"/>
    </xf>
    <xf numFmtId="0" fontId="14" fillId="0" borderId="2" xfId="0" quotePrefix="1" applyFont="1" applyBorder="1" applyAlignment="1">
      <alignment vertical="center"/>
    </xf>
    <xf numFmtId="1" fontId="62" fillId="35" borderId="1" xfId="0" quotePrefix="1" applyNumberFormat="1" applyFont="1" applyFill="1" applyBorder="1" applyAlignment="1">
      <alignment vertical="center" wrapText="1"/>
    </xf>
    <xf numFmtId="1" fontId="63" fillId="35" borderId="1" xfId="0" quotePrefix="1" applyNumberFormat="1" applyFont="1" applyFill="1" applyBorder="1" applyAlignment="1">
      <alignment vertical="center" wrapText="1"/>
    </xf>
    <xf numFmtId="1" fontId="63" fillId="35" borderId="1" xfId="0" applyNumberFormat="1" applyFont="1" applyFill="1" applyBorder="1" applyAlignment="1">
      <alignment vertical="center" wrapText="1"/>
    </xf>
    <xf numFmtId="0" fontId="14" fillId="0" borderId="1" xfId="0" quotePrefix="1" applyFont="1" applyBorder="1" applyAlignment="1">
      <alignment vertical="center"/>
    </xf>
    <xf numFmtId="171" fontId="61" fillId="35" borderId="1" xfId="109" applyNumberFormat="1" applyFont="1" applyFill="1" applyBorder="1" applyAlignment="1">
      <alignment vertical="center" wrapText="1"/>
    </xf>
    <xf numFmtId="0" fontId="11" fillId="0" borderId="1" xfId="0" applyFont="1" applyBorder="1" applyAlignment="1">
      <alignment vertical="center"/>
    </xf>
    <xf numFmtId="1" fontId="63" fillId="35" borderId="1" xfId="0" applyNumberFormat="1" applyFont="1" applyFill="1" applyBorder="1" applyAlignment="1">
      <alignment vertical="center"/>
    </xf>
    <xf numFmtId="171" fontId="64" fillId="35" borderId="1" xfId="109" applyNumberFormat="1" applyFont="1" applyFill="1" applyBorder="1" applyAlignment="1">
      <alignment vertical="center" wrapText="1"/>
    </xf>
    <xf numFmtId="0" fontId="14" fillId="0" borderId="1" xfId="0" applyFont="1" applyBorder="1" applyAlignment="1">
      <alignment vertical="center"/>
    </xf>
    <xf numFmtId="170" fontId="14" fillId="0" borderId="1" xfId="0" quotePrefix="1" applyNumberFormat="1" applyFont="1" applyBorder="1" applyAlignment="1">
      <alignment vertical="center"/>
    </xf>
    <xf numFmtId="1" fontId="62" fillId="35" borderId="1" xfId="0" applyNumberFormat="1" applyFont="1" applyFill="1" applyBorder="1" applyAlignment="1">
      <alignment vertical="center" wrapText="1"/>
    </xf>
    <xf numFmtId="0" fontId="13" fillId="0" borderId="1" xfId="0" applyFont="1" applyBorder="1" applyAlignment="1">
      <alignment vertical="center"/>
    </xf>
    <xf numFmtId="0" fontId="9" fillId="0" borderId="0" xfId="0" applyFont="1" applyBorder="1" applyAlignment="1">
      <alignment vertical="center"/>
    </xf>
    <xf numFmtId="1" fontId="63" fillId="0" borderId="1" xfId="0" applyNumberFormat="1" applyFont="1" applyBorder="1" applyAlignment="1">
      <alignment vertical="center" wrapText="1"/>
    </xf>
    <xf numFmtId="43" fontId="61" fillId="0" borderId="1" xfId="1" applyFont="1" applyBorder="1" applyAlignment="1">
      <alignment vertical="center"/>
    </xf>
    <xf numFmtId="43" fontId="61" fillId="0" borderId="1" xfId="1" quotePrefix="1" applyFont="1" applyBorder="1" applyAlignment="1">
      <alignment horizontal="center" vertical="center"/>
    </xf>
    <xf numFmtId="9" fontId="60" fillId="0" borderId="1" xfId="117" quotePrefix="1" applyFont="1" applyBorder="1" applyAlignment="1">
      <alignment horizontal="center" vertical="center"/>
    </xf>
    <xf numFmtId="43" fontId="61" fillId="0" borderId="3" xfId="1" applyFont="1" applyBorder="1" applyAlignment="1">
      <alignment vertical="center"/>
    </xf>
    <xf numFmtId="1" fontId="62" fillId="35" borderId="1" xfId="0" quotePrefix="1" applyNumberFormat="1" applyFont="1" applyFill="1" applyBorder="1" applyAlignment="1">
      <alignment horizontal="center" vertical="center" wrapText="1"/>
    </xf>
    <xf numFmtId="43" fontId="9" fillId="0" borderId="0" xfId="0" applyNumberFormat="1" applyFont="1"/>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0" fontId="14" fillId="2" borderId="12" xfId="0" applyFont="1" applyFill="1" applyBorder="1" applyAlignment="1">
      <alignment horizontal="center" vertical="center" wrapText="1"/>
    </xf>
    <xf numFmtId="1" fontId="63" fillId="0" borderId="3" xfId="0" applyNumberFormat="1" applyFont="1" applyBorder="1" applyAlignment="1">
      <alignment vertical="center" wrapText="1"/>
    </xf>
    <xf numFmtId="171" fontId="64" fillId="35" borderId="3" xfId="109" applyNumberFormat="1" applyFont="1" applyFill="1" applyBorder="1" applyAlignment="1">
      <alignment vertical="center" wrapText="1"/>
    </xf>
    <xf numFmtId="0" fontId="14" fillId="0" borderId="3" xfId="0" applyFont="1" applyBorder="1" applyAlignment="1">
      <alignment vertical="center"/>
    </xf>
    <xf numFmtId="165" fontId="16" fillId="0" borderId="3" xfId="1" applyNumberFormat="1" applyFont="1" applyBorder="1" applyAlignment="1">
      <alignment vertical="center"/>
    </xf>
    <xf numFmtId="9" fontId="60" fillId="0" borderId="3" xfId="117" quotePrefix="1" applyFont="1" applyBorder="1" applyAlignment="1">
      <alignment horizontal="center" vertical="center"/>
    </xf>
    <xf numFmtId="165" fontId="16" fillId="0" borderId="1" xfId="1" applyNumberFormat="1" applyFont="1" applyFill="1" applyBorder="1" applyAlignment="1">
      <alignment horizontal="right" vertical="center"/>
    </xf>
    <xf numFmtId="0" fontId="14" fillId="35" borderId="1" xfId="0" applyFont="1" applyFill="1" applyBorder="1" applyAlignment="1">
      <alignment horizontal="left" vertical="top" wrapText="1"/>
    </xf>
    <xf numFmtId="0" fontId="67" fillId="0" borderId="0" xfId="112" applyFont="1" applyFill="1" applyBorder="1" applyAlignment="1">
      <alignment horizontal="justify" vertical="top"/>
    </xf>
    <xf numFmtId="0" fontId="14" fillId="0" borderId="2" xfId="115" applyFont="1" applyBorder="1" applyAlignment="1">
      <alignment horizontal="center" vertical="center"/>
    </xf>
    <xf numFmtId="0" fontId="14" fillId="0" borderId="1" xfId="115" applyFont="1" applyBorder="1" applyAlignment="1">
      <alignment horizontal="center" vertical="center"/>
    </xf>
    <xf numFmtId="171" fontId="61" fillId="35" borderId="1" xfId="109" applyNumberFormat="1" applyFont="1" applyFill="1" applyBorder="1" applyAlignment="1">
      <alignment horizontal="center" vertical="center" wrapText="1"/>
    </xf>
    <xf numFmtId="0" fontId="14" fillId="0" borderId="1" xfId="115" quotePrefix="1" applyFont="1" applyBorder="1" applyAlignment="1">
      <alignment horizontal="center" vertical="center"/>
    </xf>
    <xf numFmtId="9" fontId="14" fillId="0" borderId="1" xfId="117" quotePrefix="1" applyFont="1" applyBorder="1" applyAlignment="1">
      <alignment horizontal="center" vertical="center"/>
    </xf>
    <xf numFmtId="0" fontId="16" fillId="0" borderId="1" xfId="115" applyFont="1" applyBorder="1" applyAlignment="1">
      <alignment vertical="center"/>
    </xf>
    <xf numFmtId="0" fontId="14" fillId="0" borderId="1" xfId="115" quotePrefix="1" applyFont="1" applyFill="1" applyBorder="1" applyAlignment="1">
      <alignment horizontal="center" vertical="center"/>
    </xf>
    <xf numFmtId="9" fontId="14" fillId="0" borderId="1" xfId="117" applyFont="1" applyBorder="1" applyAlignment="1">
      <alignment horizontal="center" vertical="center"/>
    </xf>
    <xf numFmtId="9" fontId="16" fillId="0" borderId="1" xfId="117" applyFont="1" applyBorder="1" applyAlignment="1">
      <alignment vertical="center"/>
    </xf>
    <xf numFmtId="0" fontId="69" fillId="0" borderId="1" xfId="115" applyFont="1" applyBorder="1" applyAlignment="1">
      <alignment horizontal="center" vertical="center"/>
    </xf>
    <xf numFmtId="165" fontId="70" fillId="0" borderId="1" xfId="2" applyNumberFormat="1" applyFont="1" applyBorder="1" applyAlignment="1">
      <alignment vertical="center"/>
    </xf>
    <xf numFmtId="9" fontId="70" fillId="0" borderId="1" xfId="117" applyFont="1" applyBorder="1" applyAlignment="1">
      <alignment vertical="center"/>
    </xf>
    <xf numFmtId="164" fontId="70" fillId="0" borderId="1" xfId="2" applyNumberFormat="1" applyFont="1" applyBorder="1" applyAlignment="1">
      <alignment vertical="center"/>
    </xf>
    <xf numFmtId="164" fontId="69" fillId="0" borderId="1" xfId="2" applyNumberFormat="1" applyFont="1" applyFill="1" applyBorder="1" applyAlignment="1">
      <alignment horizontal="center" vertical="center"/>
    </xf>
    <xf numFmtId="0" fontId="70" fillId="0" borderId="1" xfId="115" applyFont="1" applyBorder="1" applyAlignment="1">
      <alignment horizontal="center" vertical="center" wrapText="1"/>
    </xf>
    <xf numFmtId="0" fontId="69" fillId="0" borderId="1" xfId="115" applyFont="1" applyBorder="1" applyAlignment="1">
      <alignment horizontal="center" vertical="center" wrapText="1"/>
    </xf>
    <xf numFmtId="0" fontId="70" fillId="0" borderId="1" xfId="115" quotePrefix="1" applyFont="1" applyBorder="1" applyAlignment="1">
      <alignment horizontal="center" vertical="center"/>
    </xf>
    <xf numFmtId="0" fontId="69" fillId="0" borderId="1" xfId="115" quotePrefix="1" applyFont="1" applyBorder="1" applyAlignment="1">
      <alignment horizontal="center" vertical="center"/>
    </xf>
    <xf numFmtId="9" fontId="69" fillId="0" borderId="1" xfId="117" quotePrefix="1" applyFont="1" applyFill="1" applyBorder="1" applyAlignment="1">
      <alignment horizontal="center" vertical="center"/>
    </xf>
    <xf numFmtId="0" fontId="68" fillId="0" borderId="1" xfId="115" quotePrefix="1" applyFont="1" applyBorder="1" applyAlignment="1">
      <alignment horizontal="center" vertical="center"/>
    </xf>
    <xf numFmtId="49" fontId="12" fillId="2" borderId="5" xfId="0" applyNumberFormat="1" applyFont="1" applyFill="1" applyBorder="1" applyAlignment="1">
      <alignment vertical="center" wrapText="1"/>
    </xf>
    <xf numFmtId="0" fontId="12" fillId="2" borderId="4" xfId="0" applyFont="1" applyFill="1" applyBorder="1" applyAlignment="1">
      <alignment horizontal="center" vertical="center" wrapText="1"/>
    </xf>
    <xf numFmtId="49" fontId="12" fillId="2" borderId="5" xfId="0" applyNumberFormat="1" applyFont="1" applyFill="1" applyBorder="1" applyAlignment="1">
      <alignment vertical="top" wrapText="1"/>
    </xf>
    <xf numFmtId="49" fontId="12" fillId="2" borderId="4" xfId="0" applyNumberFormat="1" applyFont="1" applyFill="1" applyBorder="1" applyAlignment="1">
      <alignment horizontal="center" vertical="center" wrapText="1"/>
    </xf>
    <xf numFmtId="43" fontId="12" fillId="2" borderId="4" xfId="57" applyFont="1" applyFill="1" applyBorder="1" applyAlignment="1">
      <alignment horizontal="center" vertical="center" wrapText="1"/>
    </xf>
    <xf numFmtId="0" fontId="12" fillId="2" borderId="5" xfId="0" applyFont="1" applyFill="1" applyBorder="1" applyAlignment="1">
      <alignment vertical="center"/>
    </xf>
    <xf numFmtId="0" fontId="12" fillId="0" borderId="15" xfId="0" applyFont="1" applyBorder="1" applyAlignment="1">
      <alignment horizontal="left" vertical="top"/>
    </xf>
    <xf numFmtId="0" fontId="12" fillId="2" borderId="4" xfId="0" applyNumberFormat="1" applyFont="1" applyFill="1" applyBorder="1" applyAlignment="1">
      <alignment horizontal="center" vertical="center" wrapText="1"/>
    </xf>
    <xf numFmtId="0" fontId="11" fillId="35" borderId="0" xfId="0" applyFont="1" applyFill="1" applyBorder="1" applyAlignment="1">
      <alignment vertical="top" wrapText="1"/>
    </xf>
    <xf numFmtId="0" fontId="11" fillId="35" borderId="10" xfId="0" applyFont="1" applyFill="1" applyBorder="1" applyAlignment="1">
      <alignment vertical="top" wrapText="1"/>
    </xf>
    <xf numFmtId="0" fontId="71" fillId="0" borderId="15" xfId="0" applyFont="1" applyBorder="1" applyAlignment="1">
      <alignment vertical="top"/>
    </xf>
    <xf numFmtId="0" fontId="71" fillId="0" borderId="0" xfId="0" applyFont="1" applyBorder="1" applyAlignment="1">
      <alignment vertical="top"/>
    </xf>
    <xf numFmtId="0" fontId="71" fillId="0" borderId="10" xfId="0" applyFont="1" applyBorder="1" applyAlignment="1">
      <alignment vertical="top"/>
    </xf>
    <xf numFmtId="0" fontId="61" fillId="0" borderId="15" xfId="0" applyFont="1" applyBorder="1" applyAlignment="1">
      <alignment vertical="top"/>
    </xf>
    <xf numFmtId="0" fontId="61" fillId="0" borderId="0" xfId="0" applyFont="1" applyBorder="1" applyAlignment="1">
      <alignment vertical="top"/>
    </xf>
    <xf numFmtId="0" fontId="61" fillId="0" borderId="10" xfId="0" applyFont="1" applyBorder="1" applyAlignment="1">
      <alignment vertical="top"/>
    </xf>
    <xf numFmtId="43" fontId="68" fillId="0" borderId="1" xfId="0" applyNumberFormat="1" applyFont="1" applyBorder="1" applyAlignment="1">
      <alignment vertical="center"/>
    </xf>
    <xf numFmtId="0" fontId="68" fillId="0" borderId="1" xfId="0" applyFont="1" applyBorder="1" applyAlignment="1">
      <alignment vertical="center"/>
    </xf>
    <xf numFmtId="0" fontId="68" fillId="0" borderId="1" xfId="0" applyFont="1" applyFill="1" applyBorder="1" applyAlignment="1">
      <alignment vertical="center"/>
    </xf>
    <xf numFmtId="165" fontId="16" fillId="35" borderId="1" xfId="1" applyNumberFormat="1" applyFont="1" applyFill="1" applyBorder="1" applyAlignment="1">
      <alignment vertical="center"/>
    </xf>
    <xf numFmtId="0" fontId="12" fillId="2" borderId="4" xfId="112" applyFont="1" applyFill="1" applyBorder="1" applyAlignment="1">
      <alignment horizontal="center" vertical="center" wrapText="1"/>
    </xf>
    <xf numFmtId="0" fontId="14" fillId="0" borderId="2" xfId="112" quotePrefix="1" applyFont="1" applyBorder="1" applyAlignment="1">
      <alignment horizontal="center" vertical="top" wrapText="1"/>
    </xf>
    <xf numFmtId="0" fontId="14" fillId="0" borderId="5" xfId="112" applyFont="1" applyBorder="1" applyAlignment="1">
      <alignment horizontal="justify" vertical="center" wrapText="1"/>
    </xf>
    <xf numFmtId="0" fontId="68" fillId="0" borderId="5" xfId="119" applyFont="1" applyBorder="1" applyAlignment="1">
      <alignment horizontal="justify" vertical="top" wrapText="1"/>
    </xf>
    <xf numFmtId="0" fontId="68" fillId="0" borderId="4" xfId="119" quotePrefix="1" applyFont="1" applyBorder="1" applyAlignment="1">
      <alignment horizontal="center" vertical="top"/>
    </xf>
    <xf numFmtId="0" fontId="16" fillId="0" borderId="8" xfId="112" applyFont="1" applyBorder="1" applyAlignment="1">
      <alignment horizontal="center" vertical="top" wrapText="1"/>
    </xf>
    <xf numFmtId="0" fontId="68" fillId="0" borderId="4" xfId="119" applyFont="1" applyBorder="1" applyAlignment="1">
      <alignment vertical="top" wrapText="1"/>
    </xf>
    <xf numFmtId="0" fontId="16" fillId="0" borderId="8" xfId="112" applyFont="1" applyFill="1" applyBorder="1" applyAlignment="1">
      <alignment horizontal="center" vertical="top" wrapText="1"/>
    </xf>
    <xf numFmtId="0" fontId="16" fillId="0" borderId="8" xfId="112" applyFont="1" applyFill="1" applyBorder="1" applyAlignment="1">
      <alignment horizontal="center" vertical="center" wrapText="1"/>
    </xf>
    <xf numFmtId="0" fontId="16" fillId="0" borderId="4" xfId="112" applyFont="1" applyFill="1" applyBorder="1" applyAlignment="1">
      <alignment horizontal="center" vertical="center" wrapText="1"/>
    </xf>
    <xf numFmtId="0" fontId="14" fillId="0" borderId="8" xfId="112" applyFont="1" applyBorder="1" applyAlignment="1">
      <alignment horizontal="justify" vertical="center" wrapText="1"/>
    </xf>
    <xf numFmtId="0" fontId="64" fillId="0" borderId="4" xfId="119" applyFont="1" applyBorder="1" applyAlignment="1">
      <alignment horizontal="center" vertical="top"/>
    </xf>
    <xf numFmtId="0" fontId="68" fillId="0" borderId="4" xfId="119" applyFont="1" applyFill="1" applyBorder="1" applyAlignment="1">
      <alignment vertical="top" wrapText="1"/>
    </xf>
    <xf numFmtId="3" fontId="16" fillId="0" borderId="8" xfId="112" applyNumberFormat="1" applyFont="1" applyFill="1" applyBorder="1" applyAlignment="1">
      <alignment horizontal="center" vertical="center" wrapText="1"/>
    </xf>
    <xf numFmtId="0" fontId="68" fillId="0" borderId="5" xfId="119" quotePrefix="1" applyFont="1" applyBorder="1" applyAlignment="1">
      <alignment horizontal="center" vertical="top"/>
    </xf>
    <xf numFmtId="0" fontId="68" fillId="0" borderId="4" xfId="119" applyNumberFormat="1" applyFont="1" applyBorder="1" applyAlignment="1">
      <alignment vertical="top" wrapText="1"/>
    </xf>
    <xf numFmtId="0" fontId="68" fillId="0" borderId="5" xfId="119" applyFont="1" applyBorder="1" applyAlignment="1">
      <alignment horizontal="center" vertical="top"/>
    </xf>
    <xf numFmtId="0" fontId="68" fillId="0" borderId="4" xfId="119" quotePrefix="1" applyFont="1" applyBorder="1" applyAlignment="1">
      <alignment vertical="top" wrapText="1"/>
    </xf>
    <xf numFmtId="3" fontId="16" fillId="0" borderId="4" xfId="112" applyNumberFormat="1" applyFont="1" applyFill="1" applyBorder="1" applyAlignment="1">
      <alignment horizontal="center" vertical="center" wrapText="1"/>
    </xf>
    <xf numFmtId="0" fontId="14" fillId="0" borderId="5" xfId="112" applyFont="1" applyFill="1" applyBorder="1" applyAlignment="1">
      <alignment horizontal="left" vertical="center" wrapText="1"/>
    </xf>
    <xf numFmtId="0" fontId="68" fillId="0" borderId="5" xfId="119" applyFont="1" applyFill="1" applyBorder="1" applyAlignment="1">
      <alignment horizontal="center" vertical="top" wrapText="1"/>
    </xf>
    <xf numFmtId="0" fontId="64" fillId="0" borderId="4" xfId="119" applyFont="1" applyFill="1" applyBorder="1" applyAlignment="1">
      <alignment horizontal="center" vertical="top"/>
    </xf>
    <xf numFmtId="0" fontId="68" fillId="0" borderId="4" xfId="119" quotePrefix="1" applyFont="1" applyFill="1" applyBorder="1" applyAlignment="1">
      <alignment horizontal="center" vertical="top" wrapText="1"/>
    </xf>
    <xf numFmtId="0" fontId="68" fillId="0" borderId="5" xfId="119" quotePrefix="1" applyFont="1" applyFill="1" applyBorder="1" applyAlignment="1">
      <alignment horizontal="center" vertical="top"/>
    </xf>
    <xf numFmtId="0" fontId="68" fillId="0" borderId="4" xfId="119" quotePrefix="1" applyFont="1" applyFill="1" applyBorder="1" applyAlignment="1">
      <alignment horizontal="center" vertical="top"/>
    </xf>
    <xf numFmtId="0" fontId="16" fillId="0" borderId="4" xfId="112" applyFont="1" applyFill="1" applyBorder="1" applyAlignment="1">
      <alignment horizontal="center" vertical="top" wrapText="1"/>
    </xf>
    <xf numFmtId="0" fontId="68" fillId="0" borderId="5" xfId="119" applyFont="1" applyBorder="1" applyAlignment="1">
      <alignment vertical="top" wrapText="1"/>
    </xf>
    <xf numFmtId="0" fontId="13" fillId="0" borderId="4" xfId="119" applyFont="1" applyFill="1" applyBorder="1" applyAlignment="1">
      <alignment horizontal="center" vertical="top"/>
    </xf>
    <xf numFmtId="0" fontId="64" fillId="0" borderId="4" xfId="119" applyFont="1" applyBorder="1" applyAlignment="1">
      <alignment vertical="top" wrapText="1"/>
    </xf>
    <xf numFmtId="0" fontId="64" fillId="0" borderId="3" xfId="119" applyFont="1" applyBorder="1" applyAlignment="1">
      <alignment horizontal="center" vertical="top" wrapText="1"/>
    </xf>
    <xf numFmtId="0" fontId="64" fillId="0" borderId="3" xfId="119" applyFont="1" applyBorder="1" applyAlignment="1">
      <alignment vertical="top" wrapText="1"/>
    </xf>
    <xf numFmtId="0" fontId="64" fillId="0" borderId="4" xfId="119" applyFont="1" applyBorder="1" applyAlignment="1">
      <alignment horizontal="center" vertical="top" wrapText="1"/>
    </xf>
    <xf numFmtId="0" fontId="19" fillId="0" borderId="0" xfId="119" applyFont="1"/>
    <xf numFmtId="0" fontId="13" fillId="0" borderId="0" xfId="119" applyFont="1"/>
    <xf numFmtId="0" fontId="9" fillId="0" borderId="0" xfId="119" applyFont="1"/>
    <xf numFmtId="0" fontId="14" fillId="0" borderId="14" xfId="119" applyFont="1" applyFill="1" applyBorder="1" applyAlignment="1">
      <alignment vertical="center" wrapText="1"/>
    </xf>
    <xf numFmtId="0" fontId="14" fillId="0" borderId="6" xfId="119" applyFont="1" applyFill="1" applyBorder="1" applyAlignment="1">
      <alignment vertical="center" wrapText="1"/>
    </xf>
    <xf numFmtId="0" fontId="9" fillId="0" borderId="0" xfId="119" applyFont="1" applyBorder="1"/>
    <xf numFmtId="0" fontId="9" fillId="0" borderId="10" xfId="119" applyFont="1" applyBorder="1"/>
    <xf numFmtId="0" fontId="16" fillId="0" borderId="4" xfId="119" applyFont="1" applyBorder="1" applyAlignment="1">
      <alignment vertical="top" wrapText="1"/>
    </xf>
    <xf numFmtId="0" fontId="16" fillId="0" borderId="5" xfId="119" applyFont="1" applyBorder="1" applyAlignment="1">
      <alignment horizontal="justify" vertical="top" wrapText="1"/>
    </xf>
    <xf numFmtId="0" fontId="16" fillId="0" borderId="5" xfId="119" applyFont="1" applyBorder="1" applyAlignment="1">
      <alignment vertical="top" wrapText="1"/>
    </xf>
    <xf numFmtId="0" fontId="16" fillId="0" borderId="4" xfId="119" applyFont="1" applyBorder="1" applyAlignment="1">
      <alignment horizontal="center" vertical="top" wrapText="1"/>
    </xf>
    <xf numFmtId="0" fontId="16" fillId="0" borderId="4" xfId="119" quotePrefix="1" applyFont="1" applyBorder="1" applyAlignment="1">
      <alignment horizontal="center" vertical="top"/>
    </xf>
    <xf numFmtId="0" fontId="16" fillId="0" borderId="4" xfId="119" applyFont="1" applyBorder="1" applyAlignment="1">
      <alignment horizontal="center" vertical="top"/>
    </xf>
    <xf numFmtId="0" fontId="16" fillId="0" borderId="4" xfId="119" applyFont="1" applyFill="1" applyBorder="1" applyAlignment="1">
      <alignment horizontal="center" vertical="top"/>
    </xf>
    <xf numFmtId="0" fontId="16" fillId="0" borderId="4" xfId="112" applyFont="1" applyBorder="1" applyAlignment="1">
      <alignment horizontal="center" vertical="top" wrapText="1"/>
    </xf>
    <xf numFmtId="43" fontId="9" fillId="0" borderId="0" xfId="1" applyFont="1"/>
    <xf numFmtId="0" fontId="60" fillId="0" borderId="2" xfId="0" applyFont="1" applyBorder="1" applyAlignment="1">
      <alignment horizontal="center" vertical="center"/>
    </xf>
    <xf numFmtId="0" fontId="60" fillId="0" borderId="1" xfId="0" applyFont="1" applyBorder="1" applyAlignment="1">
      <alignment horizontal="center" vertical="center"/>
    </xf>
    <xf numFmtId="0" fontId="60" fillId="0" borderId="1" xfId="0" quotePrefix="1" applyFont="1" applyBorder="1" applyAlignment="1">
      <alignment horizontal="center" vertical="center"/>
    </xf>
    <xf numFmtId="0" fontId="60" fillId="0" borderId="1" xfId="0" applyFont="1" applyBorder="1" applyAlignment="1">
      <alignment vertical="center"/>
    </xf>
    <xf numFmtId="49" fontId="65" fillId="0" borderId="1" xfId="112" applyNumberFormat="1" applyFont="1" applyFill="1" applyBorder="1" applyAlignment="1">
      <alignment horizontal="center" vertical="center"/>
    </xf>
    <xf numFmtId="0" fontId="65" fillId="0" borderId="1" xfId="118" applyFont="1" applyFill="1" applyBorder="1" applyAlignment="1">
      <alignment horizontal="center" vertical="center"/>
    </xf>
    <xf numFmtId="1" fontId="66" fillId="0" borderId="1" xfId="112" applyNumberFormat="1" applyFont="1" applyFill="1" applyBorder="1" applyAlignment="1">
      <alignment horizontal="center" vertical="center"/>
    </xf>
    <xf numFmtId="172" fontId="66" fillId="0" borderId="1" xfId="112" applyNumberFormat="1" applyFont="1" applyFill="1" applyBorder="1" applyAlignment="1">
      <alignment horizontal="center" vertical="center"/>
    </xf>
    <xf numFmtId="1" fontId="65" fillId="0" borderId="1" xfId="112" applyNumberFormat="1" applyFont="1" applyFill="1" applyBorder="1" applyAlignment="1">
      <alignment horizontal="center" vertical="center"/>
    </xf>
    <xf numFmtId="172" fontId="65" fillId="0" borderId="1" xfId="112" applyNumberFormat="1" applyFont="1" applyFill="1" applyBorder="1" applyAlignment="1">
      <alignment horizontal="center" vertical="center"/>
    </xf>
    <xf numFmtId="172" fontId="74" fillId="0" borderId="1" xfId="112" applyNumberFormat="1" applyFont="1" applyFill="1" applyBorder="1" applyAlignment="1">
      <alignment horizontal="center" vertical="center"/>
    </xf>
    <xf numFmtId="0" fontId="68" fillId="0" borderId="4" xfId="112" applyFont="1" applyBorder="1" applyAlignment="1">
      <alignment horizontal="center" vertical="center" wrapText="1"/>
    </xf>
    <xf numFmtId="4" fontId="12" fillId="2" borderId="4" xfId="57" applyNumberFormat="1" applyFont="1" applyFill="1" applyBorder="1" applyAlignment="1">
      <alignment horizontal="center" vertical="center" wrapText="1"/>
    </xf>
    <xf numFmtId="43" fontId="14" fillId="0" borderId="1" xfId="1" quotePrefix="1" applyFont="1" applyBorder="1" applyAlignment="1">
      <alignment horizontal="center" vertical="center"/>
    </xf>
    <xf numFmtId="43" fontId="14" fillId="0" borderId="7" xfId="1" applyFont="1" applyBorder="1" applyAlignment="1">
      <alignment horizontal="center"/>
    </xf>
    <xf numFmtId="2" fontId="14" fillId="0" borderId="11" xfId="0" applyNumberFormat="1" applyFont="1" applyBorder="1" applyAlignment="1">
      <alignment horizontal="center" vertical="center"/>
    </xf>
    <xf numFmtId="9" fontId="9" fillId="0" borderId="0" xfId="117" applyFont="1"/>
    <xf numFmtId="9" fontId="14" fillId="2" borderId="13" xfId="117" applyFont="1" applyFill="1" applyBorder="1" applyAlignment="1">
      <alignment horizontal="centerContinuous" vertical="center" wrapText="1"/>
    </xf>
    <xf numFmtId="9" fontId="16" fillId="0" borderId="3" xfId="117" applyFont="1" applyBorder="1" applyAlignment="1">
      <alignment vertical="center"/>
    </xf>
    <xf numFmtId="9" fontId="60" fillId="0" borderId="1" xfId="117" applyFont="1" applyBorder="1" applyAlignment="1">
      <alignment vertical="center"/>
    </xf>
    <xf numFmtId="49" fontId="12" fillId="2" borderId="4" xfId="0" applyNumberFormat="1" applyFont="1" applyFill="1" applyBorder="1" applyAlignment="1">
      <alignment vertical="top" wrapText="1"/>
    </xf>
    <xf numFmtId="0" fontId="60" fillId="0" borderId="3" xfId="0" applyFont="1" applyBorder="1" applyAlignment="1">
      <alignment horizontal="center" vertical="center"/>
    </xf>
    <xf numFmtId="1" fontId="62" fillId="35" borderId="3" xfId="0" quotePrefix="1" applyNumberFormat="1" applyFont="1" applyFill="1" applyBorder="1" applyAlignment="1">
      <alignment horizontal="center" vertical="center" wrapText="1"/>
    </xf>
    <xf numFmtId="0" fontId="67" fillId="0" borderId="6" xfId="112" applyFont="1" applyFill="1" applyBorder="1" applyAlignment="1">
      <alignment horizontal="justify" vertical="top"/>
    </xf>
    <xf numFmtId="0" fontId="76" fillId="0" borderId="0" xfId="112" applyFont="1" applyFill="1" applyBorder="1" applyAlignment="1">
      <alignment horizontal="justify" vertical="top"/>
    </xf>
    <xf numFmtId="0" fontId="14" fillId="0" borderId="6" xfId="119" applyFont="1" applyFill="1" applyBorder="1" applyAlignment="1">
      <alignment horizontal="center" vertical="center" wrapText="1"/>
    </xf>
    <xf numFmtId="0" fontId="68" fillId="0" borderId="4" xfId="112" applyFont="1" applyBorder="1" applyAlignment="1">
      <alignment horizontal="justify" vertical="center" wrapText="1"/>
    </xf>
    <xf numFmtId="9" fontId="68" fillId="0" borderId="4" xfId="1" applyNumberFormat="1" applyFont="1" applyBorder="1" applyAlignment="1">
      <alignment horizontal="justify" vertical="center" wrapText="1"/>
    </xf>
    <xf numFmtId="9" fontId="68" fillId="0" borderId="4" xfId="112" applyNumberFormat="1" applyFont="1" applyBorder="1" applyAlignment="1">
      <alignment horizontal="justify" vertical="center" wrapText="1"/>
    </xf>
    <xf numFmtId="0" fontId="14" fillId="0" borderId="14" xfId="112" applyFont="1" applyBorder="1" applyAlignment="1">
      <alignment horizontal="justify" vertical="center" wrapText="1"/>
    </xf>
    <xf numFmtId="0" fontId="16" fillId="0" borderId="15" xfId="112" applyFont="1" applyBorder="1" applyAlignment="1">
      <alignment horizontal="justify" vertical="center" wrapText="1"/>
    </xf>
    <xf numFmtId="0" fontId="16" fillId="0" borderId="15" xfId="112" applyFont="1" applyBorder="1" applyAlignment="1">
      <alignment horizontal="center" vertical="center" wrapText="1"/>
    </xf>
    <xf numFmtId="0" fontId="16" fillId="0" borderId="1" xfId="112" applyFont="1" applyBorder="1" applyAlignment="1">
      <alignment horizontal="center" vertical="center" wrapText="1"/>
    </xf>
    <xf numFmtId="0" fontId="16" fillId="0" borderId="8" xfId="112" applyFont="1" applyBorder="1" applyAlignment="1">
      <alignment horizontal="justify" vertical="center" wrapText="1"/>
    </xf>
    <xf numFmtId="0" fontId="16" fillId="0" borderId="8" xfId="112" applyFont="1" applyBorder="1" applyAlignment="1">
      <alignment horizontal="center" vertical="center" wrapText="1"/>
    </xf>
    <xf numFmtId="0" fontId="16" fillId="0" borderId="4" xfId="112" applyFont="1" applyBorder="1" applyAlignment="1">
      <alignment horizontal="center" vertical="center" wrapText="1"/>
    </xf>
    <xf numFmtId="0" fontId="16" fillId="0" borderId="5" xfId="112" applyFont="1" applyBorder="1" applyAlignment="1">
      <alignment horizontal="justify" vertical="center" wrapText="1"/>
    </xf>
    <xf numFmtId="0" fontId="16" fillId="0" borderId="4" xfId="112" applyFont="1" applyBorder="1" applyAlignment="1">
      <alignment horizontal="justify" vertical="center" wrapText="1"/>
    </xf>
    <xf numFmtId="0" fontId="68" fillId="0" borderId="2" xfId="0" applyFont="1" applyBorder="1" applyAlignment="1">
      <alignment horizontal="center" vertical="center" wrapText="1"/>
    </xf>
    <xf numFmtId="0" fontId="68" fillId="0" borderId="4" xfId="0" applyFont="1" applyBorder="1" applyAlignment="1">
      <alignment horizontal="center" vertical="center" wrapText="1"/>
    </xf>
    <xf numFmtId="43" fontId="68" fillId="0" borderId="4" xfId="1" quotePrefix="1" applyFont="1" applyBorder="1" applyAlignment="1">
      <alignment horizontal="center" vertical="center"/>
    </xf>
    <xf numFmtId="43" fontId="68" fillId="0" borderId="4" xfId="1" applyFont="1" applyBorder="1" applyAlignment="1">
      <alignment horizontal="center" vertical="center" wrapText="1"/>
    </xf>
    <xf numFmtId="43" fontId="71" fillId="0" borderId="0" xfId="0" applyNumberFormat="1" applyFont="1" applyAlignment="1">
      <alignment horizontal="center" vertical="center"/>
    </xf>
    <xf numFmtId="0" fontId="77" fillId="0" borderId="0" xfId="0" applyFont="1" applyBorder="1" applyAlignment="1">
      <alignment vertical="center"/>
    </xf>
    <xf numFmtId="0" fontId="78" fillId="0" borderId="0" xfId="0" applyFont="1"/>
    <xf numFmtId="0" fontId="12" fillId="0" borderId="0" xfId="0" applyFont="1" applyBorder="1" applyAlignment="1">
      <alignment horizontal="left" vertical="top"/>
    </xf>
    <xf numFmtId="0" fontId="12" fillId="0" borderId="10" xfId="0" applyFont="1" applyBorder="1" applyAlignment="1">
      <alignment horizontal="left" vertical="top"/>
    </xf>
    <xf numFmtId="0" fontId="68" fillId="0" borderId="4" xfId="112" applyFont="1" applyBorder="1" applyAlignment="1">
      <alignment horizontal="center" vertical="center" wrapText="1"/>
    </xf>
    <xf numFmtId="165" fontId="71" fillId="0" borderId="1" xfId="2" applyNumberFormat="1" applyFont="1" applyBorder="1" applyAlignment="1">
      <alignment vertical="center"/>
    </xf>
    <xf numFmtId="43" fontId="72" fillId="0" borderId="1" xfId="1" quotePrefix="1" applyFont="1" applyFill="1" applyBorder="1" applyAlignment="1">
      <alignment horizontal="center" vertical="center"/>
    </xf>
    <xf numFmtId="43" fontId="13" fillId="0" borderId="0" xfId="0" applyNumberFormat="1" applyFont="1"/>
    <xf numFmtId="0" fontId="11" fillId="35" borderId="15" xfId="0" applyFont="1" applyFill="1" applyBorder="1" applyAlignment="1">
      <alignment vertical="top" wrapText="1"/>
    </xf>
    <xf numFmtId="0" fontId="12" fillId="0" borderId="14" xfId="0" applyFont="1" applyBorder="1" applyAlignment="1">
      <alignment horizontal="left" vertical="top"/>
    </xf>
    <xf numFmtId="0" fontId="12" fillId="0" borderId="6" xfId="0" applyFont="1" applyBorder="1" applyAlignment="1">
      <alignment horizontal="left" vertical="top"/>
    </xf>
    <xf numFmtId="0" fontId="12" fillId="0" borderId="11" xfId="0" applyFont="1" applyBorder="1" applyAlignment="1">
      <alignment horizontal="left" vertical="top"/>
    </xf>
    <xf numFmtId="0" fontId="9" fillId="0" borderId="14" xfId="0" applyFont="1" applyBorder="1" applyAlignment="1">
      <alignment horizontal="center" vertical="center"/>
    </xf>
    <xf numFmtId="0" fontId="12" fillId="0" borderId="6" xfId="0" applyFont="1" applyBorder="1" applyAlignment="1">
      <alignment vertical="top"/>
    </xf>
    <xf numFmtId="0" fontId="12" fillId="0" borderId="11" xfId="0" applyFont="1" applyBorder="1" applyAlignment="1">
      <alignment vertical="top"/>
    </xf>
    <xf numFmtId="0" fontId="16" fillId="0" borderId="5" xfId="112" applyFont="1" applyBorder="1" applyAlignment="1">
      <alignment horizontal="center" vertical="top" wrapText="1"/>
    </xf>
    <xf numFmtId="0" fontId="16" fillId="0" borderId="5" xfId="112" applyFont="1" applyFill="1" applyBorder="1" applyAlignment="1">
      <alignment horizontal="center" vertical="top" wrapText="1"/>
    </xf>
    <xf numFmtId="0" fontId="16" fillId="0" borderId="5" xfId="112" applyFont="1" applyFill="1" applyBorder="1" applyAlignment="1">
      <alignment horizontal="center" vertical="center" wrapText="1"/>
    </xf>
    <xf numFmtId="9" fontId="68" fillId="0" borderId="4" xfId="112" applyNumberFormat="1" applyFont="1" applyBorder="1" applyAlignment="1">
      <alignment horizontal="center" vertical="center" wrapText="1"/>
    </xf>
    <xf numFmtId="0" fontId="79" fillId="35" borderId="5" xfId="119" applyFont="1" applyFill="1" applyBorder="1" applyAlignment="1">
      <alignment vertical="center" wrapText="1"/>
    </xf>
    <xf numFmtId="0" fontId="79" fillId="35" borderId="5" xfId="119" applyFont="1" applyFill="1" applyBorder="1" applyAlignment="1">
      <alignment horizontal="justify" vertical="center" wrapText="1"/>
    </xf>
    <xf numFmtId="0" fontId="73" fillId="35" borderId="0" xfId="119" applyFont="1" applyFill="1" applyAlignment="1">
      <alignment vertical="center"/>
    </xf>
    <xf numFmtId="0" fontId="79" fillId="35" borderId="5" xfId="119" applyFont="1" applyFill="1" applyBorder="1" applyAlignment="1">
      <alignment horizontal="center" vertical="center" wrapText="1"/>
    </xf>
    <xf numFmtId="0" fontId="79" fillId="35" borderId="4" xfId="119" applyFont="1" applyFill="1" applyBorder="1" applyAlignment="1">
      <alignment horizontal="center" vertical="center" wrapText="1"/>
    </xf>
    <xf numFmtId="43" fontId="73" fillId="0" borderId="5" xfId="5" applyFont="1" applyFill="1" applyBorder="1" applyAlignment="1">
      <alignment horizontal="center" vertical="center" wrapText="1"/>
    </xf>
    <xf numFmtId="43" fontId="73" fillId="0" borderId="4" xfId="5" applyFont="1" applyFill="1" applyBorder="1" applyAlignment="1">
      <alignment horizontal="center" vertical="center" wrapText="1"/>
    </xf>
    <xf numFmtId="0" fontId="73" fillId="0" borderId="0" xfId="119" applyFont="1" applyFill="1" applyAlignment="1">
      <alignment vertical="center"/>
    </xf>
    <xf numFmtId="0" fontId="79" fillId="0" borderId="5" xfId="119" applyFont="1" applyFill="1" applyBorder="1" applyAlignment="1">
      <alignment horizontal="center" vertical="center" wrapText="1"/>
    </xf>
    <xf numFmtId="0" fontId="79" fillId="0" borderId="4" xfId="119" applyFont="1" applyFill="1" applyBorder="1" applyAlignment="1">
      <alignment horizontal="center" vertical="center" wrapText="1"/>
    </xf>
    <xf numFmtId="43" fontId="73" fillId="0" borderId="5" xfId="5" applyFont="1" applyFill="1" applyBorder="1" applyAlignment="1">
      <alignment horizontal="justify" vertical="center" wrapText="1"/>
    </xf>
    <xf numFmtId="0" fontId="73" fillId="0" borderId="5" xfId="119" applyFont="1" applyFill="1" applyBorder="1" applyAlignment="1">
      <alignment horizontal="center" vertical="center" wrapText="1"/>
    </xf>
    <xf numFmtId="0" fontId="49" fillId="0" borderId="0" xfId="119" applyFont="1" applyAlignment="1">
      <alignment vertical="center"/>
    </xf>
    <xf numFmtId="0" fontId="73" fillId="0" borderId="0" xfId="119" applyFont="1" applyAlignment="1">
      <alignment horizontal="right" vertical="center"/>
    </xf>
    <xf numFmtId="0" fontId="77" fillId="0" borderId="0" xfId="0" applyFont="1" applyAlignment="1">
      <alignment horizontal="center" vertical="center" wrapText="1"/>
    </xf>
    <xf numFmtId="0" fontId="56" fillId="0" borderId="0" xfId="0" applyFont="1" applyAlignment="1">
      <alignment horizontal="center" vertical="center" wrapText="1"/>
    </xf>
    <xf numFmtId="0" fontId="56" fillId="0" borderId="0" xfId="0" applyFont="1" applyAlignment="1">
      <alignment horizontal="center"/>
    </xf>
    <xf numFmtId="0" fontId="77" fillId="0" borderId="13" xfId="0" applyFont="1" applyBorder="1" applyAlignment="1">
      <alignment horizontal="center" vertical="center"/>
    </xf>
    <xf numFmtId="0" fontId="77" fillId="0" borderId="0" xfId="0" applyFont="1" applyAlignment="1">
      <alignment horizontal="center" vertical="center"/>
    </xf>
    <xf numFmtId="0" fontId="14" fillId="0" borderId="14" xfId="0" applyFont="1" applyBorder="1" applyAlignment="1">
      <alignment horizontal="left" vertical="center"/>
    </xf>
    <xf numFmtId="0" fontId="14" fillId="0" borderId="1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2" fillId="0" borderId="5" xfId="0" applyFont="1" applyBorder="1" applyAlignment="1">
      <alignment horizontal="justify" vertical="center"/>
    </xf>
    <xf numFmtId="0" fontId="12" fillId="0" borderId="7" xfId="0" applyFont="1" applyBorder="1" applyAlignment="1">
      <alignment horizontal="justify" vertical="center"/>
    </xf>
    <xf numFmtId="0" fontId="12" fillId="0" borderId="12" xfId="0" applyFont="1" applyBorder="1" applyAlignment="1">
      <alignment horizontal="justify" vertical="center"/>
    </xf>
    <xf numFmtId="0" fontId="14" fillId="2" borderId="8" xfId="0" applyFont="1" applyFill="1" applyBorder="1" applyAlignment="1">
      <alignment horizontal="justify" vertical="center" wrapText="1"/>
    </xf>
    <xf numFmtId="0" fontId="14" fillId="2" borderId="9" xfId="0" applyFont="1" applyFill="1" applyBorder="1" applyAlignment="1">
      <alignment horizontal="justify" vertical="center" wrapText="1"/>
    </xf>
    <xf numFmtId="0" fontId="14" fillId="2" borderId="14" xfId="0" applyFont="1" applyFill="1" applyBorder="1" applyAlignment="1">
      <alignment horizontal="justify" vertical="center" wrapText="1"/>
    </xf>
    <xf numFmtId="0" fontId="14" fillId="2" borderId="11" xfId="0" applyFont="1" applyFill="1" applyBorder="1" applyAlignment="1">
      <alignment horizontal="justify" vertical="center" wrapText="1"/>
    </xf>
    <xf numFmtId="0" fontId="14" fillId="2" borderId="5"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2" xfId="0" applyFont="1" applyFill="1" applyBorder="1" applyAlignment="1">
      <alignment horizontal="center" vertical="center"/>
    </xf>
    <xf numFmtId="0" fontId="11"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9" fontId="14" fillId="2" borderId="2" xfId="117" applyFont="1" applyFill="1" applyBorder="1" applyAlignment="1">
      <alignment horizontal="center" vertical="center" wrapText="1"/>
    </xf>
    <xf numFmtId="9" fontId="14" fillId="2" borderId="3" xfId="117" applyFont="1" applyFill="1" applyBorder="1" applyAlignment="1">
      <alignment horizontal="center" vertical="center" wrapText="1"/>
    </xf>
    <xf numFmtId="0" fontId="10" fillId="2" borderId="8" xfId="8" applyFont="1" applyFill="1" applyBorder="1" applyAlignment="1">
      <alignment horizontal="center" vertical="center" wrapText="1"/>
    </xf>
    <xf numFmtId="0" fontId="10" fillId="2" borderId="13" xfId="8" applyFont="1" applyFill="1" applyBorder="1" applyAlignment="1">
      <alignment horizontal="center" vertical="center" wrapText="1"/>
    </xf>
    <xf numFmtId="0" fontId="10" fillId="2" borderId="9" xfId="8" applyFont="1" applyFill="1" applyBorder="1" applyAlignment="1">
      <alignment horizontal="center" vertical="center" wrapText="1"/>
    </xf>
    <xf numFmtId="0" fontId="10" fillId="2" borderId="14" xfId="8" applyFont="1" applyFill="1" applyBorder="1" applyAlignment="1">
      <alignment horizontal="center" vertical="center" wrapText="1"/>
    </xf>
    <xf numFmtId="0" fontId="10" fillId="2" borderId="6" xfId="8" applyFont="1" applyFill="1" applyBorder="1" applyAlignment="1">
      <alignment horizontal="center" vertical="center" wrapText="1"/>
    </xf>
    <xf numFmtId="0" fontId="10" fillId="2" borderId="11" xfId="8" applyFont="1" applyFill="1" applyBorder="1" applyAlignment="1">
      <alignment horizontal="center" vertical="center" wrapText="1"/>
    </xf>
    <xf numFmtId="0" fontId="12" fillId="2" borderId="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13" fillId="2" borderId="3" xfId="8" applyFont="1" applyFill="1" applyBorder="1" applyAlignment="1">
      <alignment horizontal="center" vertical="center" wrapText="1"/>
    </xf>
    <xf numFmtId="0" fontId="0" fillId="0" borderId="7" xfId="0" applyBorder="1" applyAlignment="1">
      <alignment horizontal="justify"/>
    </xf>
    <xf numFmtId="0" fontId="0" fillId="0" borderId="12" xfId="0" applyBorder="1" applyAlignment="1">
      <alignment horizontal="justify"/>
    </xf>
    <xf numFmtId="0" fontId="12" fillId="0" borderId="5" xfId="8" applyFont="1" applyBorder="1" applyAlignment="1">
      <alignment horizontal="justify" vertical="center"/>
    </xf>
    <xf numFmtId="0" fontId="12" fillId="0" borderId="7" xfId="8" applyFont="1" applyBorder="1" applyAlignment="1">
      <alignment horizontal="justify" vertical="center"/>
    </xf>
    <xf numFmtId="0" fontId="12" fillId="0" borderId="12" xfId="8" applyFont="1" applyBorder="1" applyAlignment="1">
      <alignment horizontal="justify" vertical="center"/>
    </xf>
    <xf numFmtId="0" fontId="12" fillId="2" borderId="2" xfId="8" applyFont="1" applyFill="1" applyBorder="1" applyAlignment="1">
      <alignment horizontal="center" vertical="center"/>
    </xf>
    <xf numFmtId="0" fontId="12" fillId="2" borderId="1" xfId="8" applyFont="1" applyFill="1" applyBorder="1" applyAlignment="1">
      <alignment horizontal="center" vertical="center"/>
    </xf>
    <xf numFmtId="0" fontId="12" fillId="2" borderId="3" xfId="8" applyFont="1" applyFill="1" applyBorder="1" applyAlignment="1">
      <alignment horizontal="center" vertical="center"/>
    </xf>
    <xf numFmtId="0" fontId="12" fillId="2" borderId="5" xfId="8" applyFont="1" applyFill="1" applyBorder="1" applyAlignment="1">
      <alignment horizontal="center" vertical="center" wrapText="1"/>
    </xf>
    <xf numFmtId="0" fontId="12" fillId="2" borderId="7" xfId="8" applyFont="1" applyFill="1" applyBorder="1" applyAlignment="1">
      <alignment horizontal="center" vertical="center" wrapText="1"/>
    </xf>
    <xf numFmtId="0" fontId="12" fillId="2" borderId="12" xfId="8" applyFont="1" applyFill="1" applyBorder="1" applyAlignment="1">
      <alignment horizontal="center" vertical="center" wrapText="1"/>
    </xf>
    <xf numFmtId="0" fontId="12" fillId="2" borderId="5" xfId="8" applyFont="1" applyFill="1" applyBorder="1" applyAlignment="1">
      <alignment horizontal="center" wrapText="1"/>
    </xf>
    <xf numFmtId="0" fontId="12" fillId="2" borderId="7" xfId="8" applyFont="1" applyFill="1" applyBorder="1" applyAlignment="1">
      <alignment horizontal="center" wrapText="1"/>
    </xf>
    <xf numFmtId="0" fontId="12" fillId="2" borderId="12" xfId="8" applyFont="1" applyFill="1" applyBorder="1" applyAlignment="1">
      <alignment horizontal="center" wrapText="1"/>
    </xf>
    <xf numFmtId="0" fontId="14" fillId="2" borderId="5" xfId="0" applyFont="1" applyFill="1" applyBorder="1" applyAlignment="1">
      <alignment horizontal="justify" vertical="center" wrapText="1"/>
    </xf>
    <xf numFmtId="0" fontId="14" fillId="2" borderId="7" xfId="0" applyFont="1" applyFill="1" applyBorder="1" applyAlignment="1">
      <alignment horizontal="justify" vertical="center" wrapText="1"/>
    </xf>
    <xf numFmtId="0" fontId="14" fillId="2" borderId="12" xfId="0" applyFont="1" applyFill="1" applyBorder="1" applyAlignment="1">
      <alignment horizontal="justify" vertical="center" wrapText="1"/>
    </xf>
    <xf numFmtId="0" fontId="14" fillId="0" borderId="15" xfId="0" quotePrefix="1" applyFont="1" applyBorder="1" applyAlignment="1">
      <alignment horizontal="justify" vertical="center"/>
    </xf>
    <xf numFmtId="0" fontId="14" fillId="0" borderId="0" xfId="0" quotePrefix="1" applyFont="1" applyBorder="1" applyAlignment="1">
      <alignment horizontal="justify" vertical="center"/>
    </xf>
    <xf numFmtId="0" fontId="14" fillId="0" borderId="10" xfId="0" quotePrefix="1" applyFont="1" applyBorder="1" applyAlignment="1">
      <alignment horizontal="justify" vertical="center"/>
    </xf>
    <xf numFmtId="0" fontId="75" fillId="0" borderId="8" xfId="0" applyFont="1" applyBorder="1" applyAlignment="1">
      <alignment horizontal="center" vertical="center"/>
    </xf>
    <xf numFmtId="0" fontId="75" fillId="0" borderId="13" xfId="0" applyFont="1" applyBorder="1" applyAlignment="1">
      <alignment horizontal="center" vertical="center"/>
    </xf>
    <xf numFmtId="0" fontId="75" fillId="0" borderId="9" xfId="0" applyFont="1" applyBorder="1" applyAlignment="1">
      <alignment horizontal="center" vertical="center"/>
    </xf>
    <xf numFmtId="0" fontId="14" fillId="0" borderId="14" xfId="0" quotePrefix="1" applyFont="1" applyBorder="1" applyAlignment="1">
      <alignment horizontal="justify" vertical="center"/>
    </xf>
    <xf numFmtId="0" fontId="14" fillId="0" borderId="6" xfId="0" quotePrefix="1" applyFont="1" applyBorder="1" applyAlignment="1">
      <alignment horizontal="justify" vertical="center"/>
    </xf>
    <xf numFmtId="0" fontId="14" fillId="0" borderId="11" xfId="0" quotePrefix="1" applyFont="1" applyBorder="1" applyAlignment="1">
      <alignment horizontal="justify" vertical="center"/>
    </xf>
    <xf numFmtId="0" fontId="71" fillId="0" borderId="15" xfId="0" applyFont="1" applyBorder="1" applyAlignment="1">
      <alignment horizontal="left" vertical="top" wrapText="1"/>
    </xf>
    <xf numFmtId="0" fontId="71" fillId="0" borderId="0" xfId="0" applyFont="1" applyBorder="1" applyAlignment="1">
      <alignment horizontal="left" vertical="top" wrapText="1"/>
    </xf>
    <xf numFmtId="0" fontId="71" fillId="0" borderId="10" xfId="0" applyFont="1" applyBorder="1" applyAlignment="1">
      <alignment horizontal="left" vertical="top" wrapText="1"/>
    </xf>
    <xf numFmtId="0" fontId="71" fillId="0" borderId="14" xfId="0" applyFont="1" applyBorder="1" applyAlignment="1">
      <alignment horizontal="left" vertical="top" wrapText="1"/>
    </xf>
    <xf numFmtId="0" fontId="71" fillId="0" borderId="6" xfId="0" applyFont="1" applyBorder="1" applyAlignment="1">
      <alignment horizontal="left" vertical="top" wrapText="1"/>
    </xf>
    <xf numFmtId="0" fontId="71" fillId="0" borderId="11" xfId="0" applyFont="1" applyBorder="1" applyAlignment="1">
      <alignment horizontal="left" vertical="top" wrapText="1"/>
    </xf>
    <xf numFmtId="0" fontId="9" fillId="0" borderId="15" xfId="0" applyFont="1" applyBorder="1" applyAlignment="1">
      <alignment horizontal="left" vertical="top" wrapText="1"/>
    </xf>
    <xf numFmtId="0" fontId="9" fillId="0" borderId="0" xfId="0" applyFont="1" applyBorder="1" applyAlignment="1">
      <alignment horizontal="left" vertical="top" wrapText="1"/>
    </xf>
    <xf numFmtId="0" fontId="9" fillId="0" borderId="10" xfId="0" applyFont="1" applyBorder="1" applyAlignment="1">
      <alignment horizontal="left" vertical="top" wrapText="1"/>
    </xf>
    <xf numFmtId="0" fontId="71" fillId="0" borderId="8" xfId="0" applyFont="1" applyBorder="1" applyAlignment="1">
      <alignment horizontal="left" vertical="top"/>
    </xf>
    <xf numFmtId="0" fontId="71" fillId="0" borderId="13" xfId="0" applyFont="1" applyBorder="1" applyAlignment="1">
      <alignment horizontal="left" vertical="top"/>
    </xf>
    <xf numFmtId="0" fontId="71" fillId="0" borderId="9" xfId="0" applyFont="1" applyBorder="1" applyAlignment="1">
      <alignment horizontal="left" vertical="top"/>
    </xf>
    <xf numFmtId="0" fontId="71" fillId="0" borderId="15" xfId="0" applyFont="1" applyBorder="1" applyAlignment="1">
      <alignment horizontal="left" vertical="top"/>
    </xf>
    <xf numFmtId="0" fontId="71" fillId="0" borderId="0" xfId="0" applyFont="1" applyBorder="1" applyAlignment="1">
      <alignment horizontal="left" vertical="top"/>
    </xf>
    <xf numFmtId="0" fontId="71" fillId="0" borderId="10" xfId="0" applyFont="1" applyBorder="1" applyAlignment="1">
      <alignment horizontal="left" vertical="top"/>
    </xf>
    <xf numFmtId="0" fontId="71" fillId="0" borderId="15" xfId="0" applyNumberFormat="1" applyFont="1" applyBorder="1" applyAlignment="1">
      <alignment horizontal="left" vertical="top" wrapText="1"/>
    </xf>
    <xf numFmtId="0" fontId="71" fillId="0" borderId="0" xfId="0" applyNumberFormat="1" applyFont="1" applyBorder="1" applyAlignment="1">
      <alignment horizontal="left" vertical="top" wrapText="1"/>
    </xf>
    <xf numFmtId="0" fontId="71" fillId="0" borderId="10" xfId="0" applyNumberFormat="1" applyFont="1" applyBorder="1" applyAlignment="1">
      <alignment horizontal="left" vertical="top" wrapText="1"/>
    </xf>
    <xf numFmtId="0" fontId="71" fillId="0" borderId="8" xfId="0" applyFont="1" applyBorder="1" applyAlignment="1">
      <alignment horizontal="left" vertical="top" wrapText="1"/>
    </xf>
    <xf numFmtId="0" fontId="71" fillId="0" borderId="13" xfId="0" applyFont="1" applyBorder="1" applyAlignment="1">
      <alignment horizontal="left" vertical="top" wrapText="1"/>
    </xf>
    <xf numFmtId="0" fontId="71" fillId="0" borderId="9" xfId="0" applyFont="1" applyBorder="1" applyAlignment="1">
      <alignment horizontal="left" vertical="top" wrapText="1"/>
    </xf>
    <xf numFmtId="0" fontId="71" fillId="0" borderId="8" xfId="0" applyFont="1" applyBorder="1" applyAlignment="1">
      <alignment horizontal="left" vertical="center" wrapText="1"/>
    </xf>
    <xf numFmtId="0" fontId="71" fillId="0" borderId="13" xfId="0" applyFont="1" applyBorder="1" applyAlignment="1">
      <alignment horizontal="left" vertical="center" wrapText="1"/>
    </xf>
    <xf numFmtId="0" fontId="71" fillId="0" borderId="9" xfId="0" applyFont="1" applyBorder="1" applyAlignment="1">
      <alignment horizontal="left" vertical="center" wrapText="1"/>
    </xf>
    <xf numFmtId="0" fontId="61" fillId="0" borderId="15" xfId="0" applyFont="1" applyBorder="1" applyAlignment="1">
      <alignment horizontal="left" vertical="top"/>
    </xf>
    <xf numFmtId="0" fontId="12" fillId="0" borderId="0" xfId="0" applyFont="1" applyBorder="1" applyAlignment="1">
      <alignment horizontal="left" vertical="top"/>
    </xf>
    <xf numFmtId="0" fontId="12" fillId="0" borderId="10" xfId="0" applyFont="1" applyBorder="1" applyAlignment="1">
      <alignment horizontal="left" vertical="top"/>
    </xf>
    <xf numFmtId="0" fontId="61"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71" fillId="0" borderId="15" xfId="0" applyFont="1" applyFill="1" applyBorder="1" applyAlignment="1">
      <alignment horizontal="left" vertical="top" wrapText="1"/>
    </xf>
    <xf numFmtId="0" fontId="71" fillId="0" borderId="0" xfId="0" applyFont="1" applyFill="1" applyBorder="1" applyAlignment="1">
      <alignment horizontal="left" vertical="top" wrapText="1"/>
    </xf>
    <xf numFmtId="0" fontId="71" fillId="0" borderId="10" xfId="0" applyFont="1" applyFill="1" applyBorder="1" applyAlignment="1">
      <alignment horizontal="left" vertical="top" wrapText="1"/>
    </xf>
    <xf numFmtId="0" fontId="61" fillId="0" borderId="15" xfId="0" applyFont="1" applyFill="1" applyBorder="1" applyAlignment="1">
      <alignment horizontal="left" vertical="top" wrapText="1"/>
    </xf>
    <xf numFmtId="0" fontId="61" fillId="0" borderId="0" xfId="0" applyFont="1" applyFill="1" applyBorder="1" applyAlignment="1">
      <alignment horizontal="left" vertical="top" wrapText="1"/>
    </xf>
    <xf numFmtId="0" fontId="61" fillId="0" borderId="10" xfId="0" applyFont="1" applyFill="1" applyBorder="1" applyAlignment="1">
      <alignment horizontal="left" vertical="top" wrapText="1"/>
    </xf>
    <xf numFmtId="0" fontId="72" fillId="0" borderId="15" xfId="0" applyFont="1" applyBorder="1" applyAlignment="1">
      <alignment horizontal="left" vertical="top" wrapText="1"/>
    </xf>
    <xf numFmtId="0" fontId="72" fillId="0" borderId="0" xfId="0" applyFont="1" applyBorder="1" applyAlignment="1">
      <alignment horizontal="left" vertical="top" wrapText="1"/>
    </xf>
    <xf numFmtId="0" fontId="72" fillId="0" borderId="10" xfId="0" applyFont="1" applyBorder="1" applyAlignment="1">
      <alignment horizontal="left" vertical="top" wrapText="1"/>
    </xf>
    <xf numFmtId="0" fontId="61" fillId="0" borderId="0" xfId="0" applyFont="1" applyBorder="1" applyAlignment="1">
      <alignment horizontal="left" vertical="top" wrapText="1"/>
    </xf>
    <xf numFmtId="0" fontId="61" fillId="0" borderId="10" xfId="0" applyFont="1" applyBorder="1" applyAlignment="1">
      <alignment horizontal="left" vertical="top" wrapText="1"/>
    </xf>
    <xf numFmtId="0" fontId="61" fillId="0" borderId="14" xfId="0" applyFont="1" applyBorder="1" applyAlignment="1">
      <alignment horizontal="left" vertical="top" wrapText="1"/>
    </xf>
    <xf numFmtId="0" fontId="61" fillId="0" borderId="6" xfId="0" applyFont="1" applyBorder="1" applyAlignment="1">
      <alignment horizontal="left" vertical="top" wrapText="1"/>
    </xf>
    <xf numFmtId="0" fontId="61" fillId="0" borderId="11" xfId="0" applyFont="1" applyBorder="1" applyAlignment="1">
      <alignment horizontal="left" vertical="top" wrapText="1"/>
    </xf>
    <xf numFmtId="0" fontId="12" fillId="0" borderId="14" xfId="0" applyFont="1" applyBorder="1" applyAlignment="1">
      <alignment horizontal="left" vertical="top" wrapText="1"/>
    </xf>
    <xf numFmtId="0" fontId="12" fillId="0" borderId="6" xfId="0" applyFont="1" applyBorder="1" applyAlignment="1">
      <alignment horizontal="left" vertical="top" wrapText="1"/>
    </xf>
    <xf numFmtId="0" fontId="12" fillId="0" borderId="11" xfId="0" applyFont="1" applyBorder="1" applyAlignment="1">
      <alignment horizontal="left" vertical="top" wrapText="1"/>
    </xf>
    <xf numFmtId="0" fontId="61" fillId="0" borderId="8" xfId="0" applyFont="1" applyBorder="1" applyAlignment="1">
      <alignment horizontal="left" vertical="top" wrapText="1"/>
    </xf>
    <xf numFmtId="0" fontId="12" fillId="0" borderId="13" xfId="0" applyFont="1" applyBorder="1" applyAlignment="1">
      <alignment horizontal="left" vertical="top" wrapText="1"/>
    </xf>
    <xf numFmtId="0" fontId="12" fillId="0" borderId="9" xfId="0" applyFont="1" applyBorder="1" applyAlignment="1">
      <alignment horizontal="left" vertical="top" wrapText="1"/>
    </xf>
    <xf numFmtId="0" fontId="14" fillId="2" borderId="12"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23" fillId="2" borderId="8" xfId="110" applyFont="1" applyFill="1" applyBorder="1" applyAlignment="1">
      <alignment horizontal="center" vertical="center" wrapText="1"/>
    </xf>
    <xf numFmtId="0" fontId="23" fillId="2" borderId="13" xfId="110" applyFont="1" applyFill="1" applyBorder="1" applyAlignment="1">
      <alignment horizontal="center" vertical="center" wrapText="1"/>
    </xf>
    <xf numFmtId="0" fontId="23" fillId="2" borderId="9" xfId="110" applyFont="1" applyFill="1" applyBorder="1" applyAlignment="1">
      <alignment horizontal="center" vertical="center" wrapText="1"/>
    </xf>
    <xf numFmtId="0" fontId="23" fillId="2" borderId="14" xfId="110" applyFont="1" applyFill="1" applyBorder="1" applyAlignment="1">
      <alignment horizontal="center" vertical="center" wrapText="1"/>
    </xf>
    <xf numFmtId="0" fontId="23" fillId="2" borderId="6" xfId="110" applyFont="1" applyFill="1" applyBorder="1" applyAlignment="1">
      <alignment horizontal="center" vertical="center" wrapText="1"/>
    </xf>
    <xf numFmtId="0" fontId="23" fillId="2" borderId="11" xfId="110" applyFont="1" applyFill="1" applyBorder="1" applyAlignment="1">
      <alignment horizontal="center" vertical="center" wrapText="1"/>
    </xf>
    <xf numFmtId="0" fontId="12" fillId="2" borderId="2" xfId="110" applyFont="1" applyFill="1" applyBorder="1" applyAlignment="1">
      <alignment horizontal="center" vertical="center" wrapText="1"/>
    </xf>
    <xf numFmtId="0" fontId="13" fillId="2" borderId="1" xfId="110" applyFont="1" applyFill="1" applyBorder="1" applyAlignment="1">
      <alignment horizontal="center" vertical="center" wrapText="1"/>
    </xf>
    <xf numFmtId="0" fontId="12" fillId="2" borderId="3" xfId="110" applyFont="1" applyFill="1" applyBorder="1" applyAlignment="1">
      <alignment horizontal="center" vertical="center" wrapText="1"/>
    </xf>
    <xf numFmtId="0" fontId="12" fillId="2" borderId="8" xfId="110" applyFont="1" applyFill="1" applyBorder="1" applyAlignment="1">
      <alignment horizontal="center" vertical="center" wrapText="1"/>
    </xf>
    <xf numFmtId="0" fontId="12" fillId="2" borderId="13" xfId="110" applyFont="1" applyFill="1" applyBorder="1" applyAlignment="1">
      <alignment horizontal="center" vertical="center" wrapText="1"/>
    </xf>
    <xf numFmtId="0" fontId="12" fillId="2" borderId="9" xfId="110" applyFont="1" applyFill="1" applyBorder="1" applyAlignment="1">
      <alignment horizontal="center" vertical="center" wrapText="1"/>
    </xf>
    <xf numFmtId="0" fontId="12" fillId="2" borderId="5" xfId="110" applyFont="1" applyFill="1" applyBorder="1" applyAlignment="1">
      <alignment horizontal="center" vertical="center" wrapText="1"/>
    </xf>
    <xf numFmtId="0" fontId="12" fillId="2" borderId="7" xfId="110" applyFont="1" applyFill="1" applyBorder="1" applyAlignment="1">
      <alignment horizontal="center" vertical="center" wrapText="1"/>
    </xf>
    <xf numFmtId="0" fontId="12" fillId="2" borderId="12" xfId="110" applyFont="1" applyFill="1" applyBorder="1" applyAlignment="1">
      <alignment horizontal="center" vertical="center" wrapText="1"/>
    </xf>
    <xf numFmtId="0" fontId="12" fillId="2" borderId="1" xfId="110" applyFont="1" applyFill="1" applyBorder="1" applyAlignment="1">
      <alignment horizontal="center" vertical="center" wrapText="1"/>
    </xf>
    <xf numFmtId="0" fontId="11" fillId="0" borderId="0" xfId="110" applyFont="1" applyBorder="1" applyAlignment="1">
      <alignment horizontal="left"/>
    </xf>
    <xf numFmtId="0" fontId="11" fillId="0" borderId="0" xfId="110" applyFont="1" applyBorder="1" applyAlignment="1">
      <alignment horizontal="center"/>
    </xf>
    <xf numFmtId="0" fontId="13" fillId="0" borderId="13" xfId="110" applyFont="1" applyBorder="1" applyAlignment="1">
      <alignment horizontal="left" vertical="top" wrapText="1" indent="10"/>
    </xf>
    <xf numFmtId="0" fontId="13" fillId="0" borderId="13" xfId="110" applyFont="1" applyBorder="1" applyAlignment="1">
      <alignment horizontal="left" vertical="top" wrapText="1" indent="8"/>
    </xf>
    <xf numFmtId="0" fontId="13" fillId="0" borderId="13" xfId="110" applyFont="1" applyBorder="1" applyAlignment="1">
      <alignment horizontal="left" vertical="top" wrapText="1" indent="12"/>
    </xf>
    <xf numFmtId="0" fontId="54" fillId="2" borderId="4" xfId="111" applyFont="1" applyFill="1" applyBorder="1" applyAlignment="1">
      <alignment horizontal="center" vertical="center"/>
    </xf>
    <xf numFmtId="0" fontId="52" fillId="2" borderId="4" xfId="111" applyFont="1" applyFill="1" applyBorder="1" applyAlignment="1">
      <alignment horizontal="center" vertical="center" wrapText="1"/>
    </xf>
    <xf numFmtId="0" fontId="52" fillId="2" borderId="2" xfId="111" applyFont="1" applyFill="1" applyBorder="1" applyAlignment="1">
      <alignment horizontal="center" vertical="center" wrapText="1"/>
    </xf>
    <xf numFmtId="0" fontId="52" fillId="2" borderId="3" xfId="111" applyFont="1" applyFill="1" applyBorder="1" applyAlignment="1">
      <alignment horizontal="center" vertical="center" wrapText="1"/>
    </xf>
    <xf numFmtId="0" fontId="52" fillId="2" borderId="5" xfId="111" applyFont="1" applyFill="1" applyBorder="1" applyAlignment="1">
      <alignment horizontal="center" vertical="center" wrapText="1"/>
    </xf>
    <xf numFmtId="0" fontId="52" fillId="2" borderId="7" xfId="111"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4" fillId="2" borderId="5" xfId="119" applyFont="1" applyFill="1" applyBorder="1" applyAlignment="1">
      <alignment horizontal="left" vertical="center" wrapText="1"/>
    </xf>
    <xf numFmtId="0" fontId="14" fillId="2" borderId="7" xfId="119" applyFont="1" applyFill="1" applyBorder="1" applyAlignment="1">
      <alignment horizontal="left" vertical="center" wrapText="1"/>
    </xf>
    <xf numFmtId="0" fontId="14" fillId="2" borderId="12" xfId="119" applyFont="1" applyFill="1" applyBorder="1" applyAlignment="1">
      <alignment horizontal="left" vertical="center" wrapText="1"/>
    </xf>
    <xf numFmtId="0" fontId="68" fillId="0" borderId="2" xfId="112" applyFont="1" applyBorder="1" applyAlignment="1">
      <alignment horizontal="center" vertical="center" wrapText="1"/>
    </xf>
    <xf numFmtId="0" fontId="68" fillId="0" borderId="1" xfId="112" applyFont="1" applyBorder="1" applyAlignment="1">
      <alignment horizontal="center" vertical="center" wrapText="1"/>
    </xf>
    <xf numFmtId="0" fontId="68" fillId="0" borderId="3" xfId="112" applyFont="1" applyBorder="1" applyAlignment="1">
      <alignment horizontal="center" vertical="center" wrapText="1"/>
    </xf>
    <xf numFmtId="0" fontId="14" fillId="2" borderId="5" xfId="6" applyFont="1" applyFill="1" applyBorder="1" applyAlignment="1">
      <alignment horizontal="left" vertical="center" wrapText="1"/>
    </xf>
    <xf numFmtId="0" fontId="14" fillId="2" borderId="7" xfId="6" applyFont="1" applyFill="1" applyBorder="1" applyAlignment="1">
      <alignment horizontal="left" vertical="center" wrapText="1"/>
    </xf>
    <xf numFmtId="0" fontId="14" fillId="2" borderId="12" xfId="6" applyFont="1" applyFill="1" applyBorder="1" applyAlignment="1">
      <alignment horizontal="left" vertical="center" wrapText="1"/>
    </xf>
    <xf numFmtId="0" fontId="12" fillId="0" borderId="5" xfId="6" applyFont="1" applyBorder="1" applyAlignment="1">
      <alignment horizontal="left" vertical="center"/>
    </xf>
    <xf numFmtId="0" fontId="12" fillId="0" borderId="7" xfId="6" applyFont="1" applyBorder="1" applyAlignment="1">
      <alignment horizontal="left" vertical="center"/>
    </xf>
    <xf numFmtId="0" fontId="12" fillId="0" borderId="12" xfId="6"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12" xfId="0" applyFont="1" applyBorder="1" applyAlignment="1">
      <alignment horizontal="left" vertical="center"/>
    </xf>
    <xf numFmtId="0" fontId="14" fillId="0" borderId="4" xfId="112" quotePrefix="1" applyFont="1" applyBorder="1" applyAlignment="1">
      <alignment horizontal="center" vertical="top" wrapText="1"/>
    </xf>
    <xf numFmtId="0" fontId="68" fillId="0" borderId="4" xfId="112" applyFont="1" applyBorder="1" applyAlignment="1">
      <alignment horizontal="center" vertical="center" wrapText="1"/>
    </xf>
    <xf numFmtId="0" fontId="14" fillId="0" borderId="2" xfId="0" applyFont="1" applyBorder="1" applyAlignment="1">
      <alignment horizontal="center"/>
    </xf>
    <xf numFmtId="0" fontId="14" fillId="0" borderId="1" xfId="0" applyFont="1" applyBorder="1" applyAlignment="1">
      <alignment horizontal="center"/>
    </xf>
    <xf numFmtId="0" fontId="14" fillId="0" borderId="3" xfId="0" applyFont="1" applyBorder="1" applyAlignment="1">
      <alignment horizontal="center"/>
    </xf>
    <xf numFmtId="0" fontId="16" fillId="0" borderId="2" xfId="0" applyFont="1" applyBorder="1" applyAlignment="1">
      <alignment horizontal="center"/>
    </xf>
    <xf numFmtId="0" fontId="16" fillId="0" borderId="1" xfId="0" applyFont="1" applyBorder="1" applyAlignment="1">
      <alignment horizontal="center"/>
    </xf>
    <xf numFmtId="0" fontId="16" fillId="0" borderId="3" xfId="0" applyFont="1" applyBorder="1" applyAlignment="1">
      <alignment horizontal="center"/>
    </xf>
    <xf numFmtId="0" fontId="11"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4" fillId="0" borderId="2" xfId="0" quotePrefix="1" applyFont="1" applyBorder="1" applyAlignment="1">
      <alignment horizontal="center" vertical="top"/>
    </xf>
    <xf numFmtId="0" fontId="14" fillId="0" borderId="1" xfId="0" quotePrefix="1" applyFont="1" applyBorder="1" applyAlignment="1">
      <alignment horizontal="center" vertical="top"/>
    </xf>
    <xf numFmtId="0" fontId="14" fillId="0" borderId="3" xfId="0" quotePrefix="1" applyFont="1" applyBorder="1" applyAlignment="1">
      <alignment horizontal="center" vertical="top"/>
    </xf>
    <xf numFmtId="0" fontId="14" fillId="2" borderId="1"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2" xfId="0" applyFont="1" applyBorder="1" applyAlignment="1">
      <alignment horizontal="center" vertical="center"/>
    </xf>
    <xf numFmtId="43" fontId="14" fillId="0" borderId="14" xfId="1" quotePrefix="1" applyFont="1" applyBorder="1" applyAlignment="1">
      <alignment horizontal="center" vertical="center"/>
    </xf>
    <xf numFmtId="43" fontId="14" fillId="0" borderId="11" xfId="1" quotePrefix="1" applyFont="1" applyBorder="1" applyAlignment="1">
      <alignment horizontal="center" vertical="center"/>
    </xf>
    <xf numFmtId="0" fontId="14" fillId="0" borderId="5"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0" borderId="0" xfId="0" applyFont="1" applyBorder="1" applyAlignment="1">
      <alignment horizontal="center" vertical="center"/>
    </xf>
    <xf numFmtId="0" fontId="79" fillId="35" borderId="5" xfId="119" applyFont="1" applyFill="1" applyBorder="1" applyAlignment="1">
      <alignment horizontal="center" vertical="center" wrapText="1"/>
    </xf>
    <xf numFmtId="0" fontId="79" fillId="35" borderId="7" xfId="119" applyFont="1" applyFill="1" applyBorder="1" applyAlignment="1">
      <alignment horizontal="center" vertical="center" wrapText="1"/>
    </xf>
    <xf numFmtId="0" fontId="79" fillId="35" borderId="12" xfId="119" applyFont="1" applyFill="1" applyBorder="1" applyAlignment="1">
      <alignment horizontal="center" vertical="center" wrapText="1"/>
    </xf>
    <xf numFmtId="0" fontId="79" fillId="0" borderId="5" xfId="119" applyFont="1" applyFill="1" applyBorder="1" applyAlignment="1">
      <alignment horizontal="center" vertical="center" wrapText="1"/>
    </xf>
    <xf numFmtId="0" fontId="79" fillId="0" borderId="7" xfId="119" applyFont="1" applyFill="1" applyBorder="1" applyAlignment="1">
      <alignment horizontal="center" vertical="center" wrapText="1"/>
    </xf>
    <xf numFmtId="0" fontId="79" fillId="0" borderId="12" xfId="119" applyFont="1" applyFill="1" applyBorder="1" applyAlignment="1">
      <alignment horizontal="center" vertical="center" wrapText="1"/>
    </xf>
    <xf numFmtId="0" fontId="73" fillId="35" borderId="5" xfId="112" applyFont="1" applyFill="1" applyBorder="1" applyAlignment="1">
      <alignment horizontal="justify" vertical="center" wrapText="1"/>
    </xf>
    <xf numFmtId="0" fontId="73" fillId="35" borderId="12" xfId="112" applyFont="1" applyFill="1" applyBorder="1" applyAlignment="1">
      <alignment vertical="center" wrapText="1"/>
    </xf>
    <xf numFmtId="0" fontId="73" fillId="35" borderId="5" xfId="119" applyFont="1" applyFill="1" applyBorder="1" applyAlignment="1">
      <alignment horizontal="justify" vertical="center" wrapText="1"/>
    </xf>
    <xf numFmtId="0" fontId="73" fillId="35" borderId="12" xfId="119" applyFont="1" applyFill="1" applyBorder="1" applyAlignment="1">
      <alignment horizontal="justify" vertical="center" wrapText="1"/>
    </xf>
    <xf numFmtId="0" fontId="10" fillId="2" borderId="5"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4" fillId="2" borderId="5" xfId="7" applyFont="1" applyFill="1" applyBorder="1" applyAlignment="1">
      <alignment horizontal="center" vertical="center" wrapText="1"/>
    </xf>
    <xf numFmtId="0" fontId="14" fillId="2" borderId="7" xfId="7" applyFont="1" applyFill="1" applyBorder="1" applyAlignment="1">
      <alignment horizontal="center" vertical="center" wrapText="1"/>
    </xf>
    <xf numFmtId="0" fontId="14" fillId="2" borderId="12" xfId="7" applyFont="1" applyFill="1" applyBorder="1" applyAlignment="1">
      <alignment horizontal="center" vertical="center" wrapText="1"/>
    </xf>
    <xf numFmtId="0" fontId="14" fillId="0" borderId="5" xfId="7" applyFont="1" applyFill="1" applyBorder="1" applyAlignment="1">
      <alignment horizontal="justify" vertical="center"/>
    </xf>
    <xf numFmtId="0" fontId="14" fillId="0" borderId="7" xfId="7" applyFont="1" applyFill="1" applyBorder="1" applyAlignment="1">
      <alignment horizontal="justify" vertical="center"/>
    </xf>
    <xf numFmtId="0" fontId="14" fillId="0" borderId="12" xfId="7" applyFont="1" applyFill="1" applyBorder="1" applyAlignment="1">
      <alignment horizontal="justify" vertical="center"/>
    </xf>
    <xf numFmtId="0" fontId="16" fillId="0" borderId="7" xfId="7" applyFont="1" applyBorder="1" applyAlignment="1">
      <alignment horizontal="center"/>
    </xf>
    <xf numFmtId="0" fontId="11" fillId="2" borderId="2" xfId="12" applyFont="1" applyFill="1" applyBorder="1" applyAlignment="1">
      <alignment horizontal="center" vertical="center" wrapText="1"/>
    </xf>
    <xf numFmtId="0" fontId="11" fillId="2" borderId="3" xfId="12" applyFont="1" applyFill="1" applyBorder="1" applyAlignment="1">
      <alignment horizontal="center" vertical="center" wrapText="1"/>
    </xf>
    <xf numFmtId="0" fontId="16" fillId="2" borderId="7" xfId="0" applyFont="1" applyFill="1" applyBorder="1"/>
    <xf numFmtId="0" fontId="14" fillId="2" borderId="2" xfId="12" applyFont="1" applyFill="1" applyBorder="1" applyAlignment="1">
      <alignment horizontal="center" vertical="center" wrapText="1"/>
    </xf>
    <xf numFmtId="0" fontId="14" fillId="2" borderId="3" xfId="12" applyFont="1" applyFill="1" applyBorder="1" applyAlignment="1">
      <alignment horizontal="center" vertical="center" wrapText="1"/>
    </xf>
    <xf numFmtId="0" fontId="10" fillId="2" borderId="8" xfId="110" applyFont="1" applyFill="1" applyBorder="1" applyAlignment="1">
      <alignment horizontal="center" vertical="center" wrapText="1"/>
    </xf>
    <xf numFmtId="0" fontId="10" fillId="2" borderId="13" xfId="110" applyFont="1" applyFill="1" applyBorder="1" applyAlignment="1">
      <alignment horizontal="center" vertical="center" wrapText="1"/>
    </xf>
    <xf numFmtId="0" fontId="10" fillId="2" borderId="9" xfId="110" applyFont="1" applyFill="1" applyBorder="1" applyAlignment="1">
      <alignment horizontal="center" vertical="center" wrapText="1"/>
    </xf>
    <xf numFmtId="0" fontId="10" fillId="2" borderId="14" xfId="110" applyFont="1" applyFill="1" applyBorder="1" applyAlignment="1">
      <alignment horizontal="center" vertical="center" wrapText="1"/>
    </xf>
    <xf numFmtId="0" fontId="10" fillId="2" borderId="6" xfId="110" applyFont="1" applyFill="1" applyBorder="1" applyAlignment="1">
      <alignment horizontal="center" vertical="center" wrapText="1"/>
    </xf>
    <xf numFmtId="0" fontId="10" fillId="2" borderId="11" xfId="110" applyFont="1" applyFill="1" applyBorder="1" applyAlignment="1">
      <alignment horizontal="center" vertical="center" wrapText="1"/>
    </xf>
    <xf numFmtId="0" fontId="12" fillId="0" borderId="5" xfId="110" applyFont="1" applyBorder="1" applyAlignment="1">
      <alignment horizontal="left" vertical="center"/>
    </xf>
    <xf numFmtId="0" fontId="12" fillId="0" borderId="7" xfId="110" applyFont="1" applyBorder="1" applyAlignment="1">
      <alignment horizontal="left" vertical="center"/>
    </xf>
    <xf numFmtId="0" fontId="12" fillId="0" borderId="12" xfId="110" applyFont="1" applyBorder="1" applyAlignment="1">
      <alignment horizontal="left" vertical="center"/>
    </xf>
    <xf numFmtId="0" fontId="12" fillId="36" borderId="2" xfId="12" applyFont="1" applyFill="1" applyBorder="1" applyAlignment="1">
      <alignment horizontal="center" vertical="center" wrapText="1"/>
    </xf>
    <xf numFmtId="0" fontId="12" fillId="36" borderId="3" xfId="12" applyFont="1" applyFill="1" applyBorder="1" applyAlignment="1">
      <alignment horizontal="center" vertical="center" wrapText="1"/>
    </xf>
    <xf numFmtId="0" fontId="13" fillId="2" borderId="7" xfId="110" applyFont="1" applyFill="1" applyBorder="1"/>
    <xf numFmtId="0" fontId="12" fillId="2" borderId="2" xfId="12" applyFont="1" applyFill="1" applyBorder="1" applyAlignment="1">
      <alignment horizontal="center" vertical="center" wrapText="1"/>
    </xf>
    <xf numFmtId="0" fontId="12" fillId="2" borderId="3" xfId="12" applyFont="1" applyFill="1" applyBorder="1" applyAlignment="1">
      <alignment horizontal="center" vertical="center" wrapText="1"/>
    </xf>
    <xf numFmtId="0" fontId="12" fillId="2" borderId="28" xfId="107" applyFont="1" applyFill="1" applyBorder="1" applyAlignment="1">
      <alignment horizontal="center" vertical="center"/>
    </xf>
    <xf numFmtId="0" fontId="12" fillId="2" borderId="0" xfId="108" applyFont="1" applyFill="1" applyBorder="1" applyAlignment="1">
      <alignment horizontal="center" vertical="center"/>
    </xf>
    <xf numFmtId="0" fontId="12" fillId="2" borderId="29" xfId="108" applyFont="1" applyFill="1" applyBorder="1" applyAlignment="1">
      <alignment horizontal="center" vertical="center"/>
    </xf>
    <xf numFmtId="0" fontId="12" fillId="2" borderId="0" xfId="107" applyFont="1" applyFill="1" applyBorder="1" applyAlignment="1">
      <alignment horizontal="center" vertical="center"/>
    </xf>
    <xf numFmtId="0" fontId="12" fillId="2" borderId="0" xfId="108" applyFont="1" applyFill="1" applyBorder="1" applyAlignment="1">
      <alignment horizontal="center" vertical="center" wrapText="1"/>
    </xf>
    <xf numFmtId="0" fontId="12" fillId="2" borderId="25" xfId="107" applyFont="1" applyFill="1" applyBorder="1" applyAlignment="1">
      <alignment horizontal="center" vertical="center"/>
    </xf>
    <xf numFmtId="0" fontId="12" fillId="2" borderId="26" xfId="107" applyFont="1" applyFill="1" applyBorder="1" applyAlignment="1">
      <alignment horizontal="center" vertical="center"/>
    </xf>
    <xf numFmtId="0" fontId="12" fillId="2" borderId="27" xfId="107" applyFont="1" applyFill="1" applyBorder="1" applyAlignment="1">
      <alignment horizontal="center" vertical="center"/>
    </xf>
    <xf numFmtId="0" fontId="12" fillId="2" borderId="29" xfId="107" applyFont="1" applyFill="1" applyBorder="1" applyAlignment="1">
      <alignment horizontal="center" vertical="center"/>
    </xf>
  </cellXfs>
  <cellStyles count="122">
    <cellStyle name="20% - Énfasis1 2" xfId="16"/>
    <cellStyle name="20% - Énfasis2 2" xfId="17"/>
    <cellStyle name="20% - Énfasis3 2" xfId="18"/>
    <cellStyle name="20% - Énfasis4 2" xfId="19"/>
    <cellStyle name="20% - Énfasis5 2" xfId="20"/>
    <cellStyle name="20% - Énfasis5 3" xfId="21"/>
    <cellStyle name="20% - Énfasis6 2" xfId="22"/>
    <cellStyle name="20% - Énfasis6 3" xfId="23"/>
    <cellStyle name="40% - Énfasis1 2" xfId="24"/>
    <cellStyle name="40% - Énfasis1 3" xfId="25"/>
    <cellStyle name="40% - Énfasis2 2" xfId="26"/>
    <cellStyle name="40% - Énfasis2 3" xfId="27"/>
    <cellStyle name="40% - Énfasis3 2" xfId="28"/>
    <cellStyle name="40% - Énfasis4 2" xfId="29"/>
    <cellStyle name="40% - Énfasis4 3" xfId="30"/>
    <cellStyle name="40% - Énfasis5 2" xfId="31"/>
    <cellStyle name="40% - Énfasis5 3" xfId="32"/>
    <cellStyle name="40% - Énfasis6 2" xfId="33"/>
    <cellStyle name="40% - Énfasis6 3" xfId="34"/>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3" xfId="4"/>
    <cellStyle name="Millares 3 2" xfId="57"/>
    <cellStyle name="Millares 4" xfId="5"/>
    <cellStyle name="Millares 5" xfId="58"/>
    <cellStyle name="Millares 6" xfId="59"/>
    <cellStyle name="Millares 7" xfId="60"/>
    <cellStyle name="Millares 7 2" xfId="61"/>
    <cellStyle name="Millares 7 3" xfId="113"/>
    <cellStyle name="Millares 8" xfId="109"/>
    <cellStyle name="Millares_Formatos del Instructivo E-S  2008" xfId="114"/>
    <cellStyle name="Moneda 2" xfId="62"/>
    <cellStyle name="Moneda 3" xfId="63"/>
    <cellStyle name="Neutral 2" xfId="64"/>
    <cellStyle name="Normal" xfId="0" builtinId="0"/>
    <cellStyle name="Normal 10" xfId="65"/>
    <cellStyle name="Normal 10 2" xfId="66"/>
    <cellStyle name="Normal 10 2 2" xfId="110"/>
    <cellStyle name="Normal 11" xfId="67"/>
    <cellStyle name="Normal 12" xfId="68"/>
    <cellStyle name="Normal 12 2" xfId="69"/>
    <cellStyle name="Normal 13" xfId="70"/>
    <cellStyle name="Normal 13 2" xfId="71"/>
    <cellStyle name="Normal 14" xfId="72"/>
    <cellStyle name="Normal 15" xfId="73"/>
    <cellStyle name="Normal 16" xfId="74"/>
    <cellStyle name="Normal 17" xfId="75"/>
    <cellStyle name="Normal 17 2" xfId="76"/>
    <cellStyle name="Normal 17 3" xfId="111"/>
    <cellStyle name="Normal 18" xfId="77"/>
    <cellStyle name="Normal 19" xfId="106"/>
    <cellStyle name="Normal 2" xfId="6"/>
    <cellStyle name="Normal 2 10" xfId="116"/>
    <cellStyle name="Normal 2 2" xfId="7"/>
    <cellStyle name="Normal 2 2 10" xfId="119"/>
    <cellStyle name="Normal 2 2 2" xfId="78"/>
    <cellStyle name="Normal 2 2 2 2" xfId="112"/>
    <cellStyle name="Normal 2 3" xfId="79"/>
    <cellStyle name="Normal 2 4" xfId="80"/>
    <cellStyle name="Normal 2 5" xfId="81"/>
    <cellStyle name="Normal 2 6" xfId="82"/>
    <cellStyle name="Normal 2 7" xfId="83"/>
    <cellStyle name="Normal 2 8" xfId="84"/>
    <cellStyle name="Normal 2 9" xfId="107"/>
    <cellStyle name="Normal 2_BASE 2010 B" xfId="85"/>
    <cellStyle name="Normal 3" xfId="8"/>
    <cellStyle name="Normal 3 10" xfId="120"/>
    <cellStyle name="Normal 3 2" xfId="9"/>
    <cellStyle name="Normal 3 3" xfId="86"/>
    <cellStyle name="Normal 3 4" xfId="87"/>
    <cellStyle name="Normal 3 5" xfId="88"/>
    <cellStyle name="Normal 3 5 10" xfId="121"/>
    <cellStyle name="Normal 3 5 2" xfId="115"/>
    <cellStyle name="Normal 4" xfId="10"/>
    <cellStyle name="Normal 4 2" xfId="89"/>
    <cellStyle name="Normal 5" xfId="11"/>
    <cellStyle name="Normal 5 2" xfId="90"/>
    <cellStyle name="Normal 5 3" xfId="91"/>
    <cellStyle name="Normal 6" xfId="92"/>
    <cellStyle name="Normal 7" xfId="93"/>
    <cellStyle name="Normal 8" xfId="94"/>
    <cellStyle name="Normal 9" xfId="95"/>
    <cellStyle name="Normal_FORMATO IAIE IAT" xfId="12"/>
    <cellStyle name="Normal_Formatos E-M  2008 Benito Juárez" xfId="13"/>
    <cellStyle name="Normal_Invi_07_LEER" xfId="108"/>
    <cellStyle name="Normal_POA 2004 O.M. 2" xfId="118"/>
    <cellStyle name="Notas 2" xfId="96"/>
    <cellStyle name="Notas 3" xfId="97"/>
    <cellStyle name="Porcentual" xfId="117"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11">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D2D3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698500</xdr:colOff>
      <xdr:row>11</xdr:row>
      <xdr:rowOff>31750</xdr:rowOff>
    </xdr:from>
    <xdr:to>
      <xdr:col>8</xdr:col>
      <xdr:colOff>1508125</xdr:colOff>
      <xdr:row>16</xdr:row>
      <xdr:rowOff>79375</xdr:rowOff>
    </xdr:to>
    <xdr:sp macro="" textlink="">
      <xdr:nvSpPr>
        <xdr:cNvPr id="2" name="1 CuadroTexto"/>
        <xdr:cNvSpPr txBox="1"/>
      </xdr:nvSpPr>
      <xdr:spPr>
        <a:xfrm>
          <a:off x="3381375" y="2746375"/>
          <a:ext cx="4460875" cy="1238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7200"/>
            <a:t>NO</a:t>
          </a:r>
          <a:r>
            <a:rPr lang="es-MX" sz="7200" baseline="0"/>
            <a:t> APLICA</a:t>
          </a:r>
        </a:p>
        <a:p>
          <a:endParaRPr lang="es-MX"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126999</xdr:colOff>
      <xdr:row>11</xdr:row>
      <xdr:rowOff>84667</xdr:rowOff>
    </xdr:from>
    <xdr:to>
      <xdr:col>5</xdr:col>
      <xdr:colOff>597646</xdr:colOff>
      <xdr:row>19</xdr:row>
      <xdr:rowOff>97117</xdr:rowOff>
    </xdr:to>
    <xdr:sp macro="" textlink="">
      <xdr:nvSpPr>
        <xdr:cNvPr id="2" name="1 CuadroTexto"/>
        <xdr:cNvSpPr txBox="1"/>
      </xdr:nvSpPr>
      <xdr:spPr>
        <a:xfrm>
          <a:off x="126999" y="260350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40821</xdr:colOff>
      <xdr:row>10</xdr:row>
      <xdr:rowOff>163285</xdr:rowOff>
    </xdr:from>
    <xdr:to>
      <xdr:col>13</xdr:col>
      <xdr:colOff>116861</xdr:colOff>
      <xdr:row>18</xdr:row>
      <xdr:rowOff>145675</xdr:rowOff>
    </xdr:to>
    <xdr:sp macro="" textlink="">
      <xdr:nvSpPr>
        <xdr:cNvPr id="2" name="1 CuadroTexto"/>
        <xdr:cNvSpPr txBox="1"/>
      </xdr:nvSpPr>
      <xdr:spPr>
        <a:xfrm>
          <a:off x="2136321" y="2748642"/>
          <a:ext cx="7709647" cy="2050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7200"/>
            <a:t>No plica al periodo</a:t>
          </a:r>
          <a:r>
            <a:rPr lang="es-MX" sz="7200" baseline="0"/>
            <a:t> de reporte</a:t>
          </a:r>
        </a:p>
        <a:p>
          <a:endParaRPr lang="es-MX"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81642</xdr:colOff>
      <xdr:row>11</xdr:row>
      <xdr:rowOff>81642</xdr:rowOff>
    </xdr:from>
    <xdr:to>
      <xdr:col>12</xdr:col>
      <xdr:colOff>987718</xdr:colOff>
      <xdr:row>19</xdr:row>
      <xdr:rowOff>64032</xdr:rowOff>
    </xdr:to>
    <xdr:sp macro="" textlink="">
      <xdr:nvSpPr>
        <xdr:cNvPr id="2" name="1 CuadroTexto"/>
        <xdr:cNvSpPr txBox="1"/>
      </xdr:nvSpPr>
      <xdr:spPr>
        <a:xfrm>
          <a:off x="1877785" y="2735035"/>
          <a:ext cx="7709647" cy="2050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7200"/>
            <a:t>No plica al periodo</a:t>
          </a:r>
          <a:r>
            <a:rPr lang="es-MX" sz="7200" baseline="0"/>
            <a:t> de reporte</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898072</xdr:colOff>
      <xdr:row>13</xdr:row>
      <xdr:rowOff>122465</xdr:rowOff>
    </xdr:from>
    <xdr:to>
      <xdr:col>14</xdr:col>
      <xdr:colOff>429826</xdr:colOff>
      <xdr:row>21</xdr:row>
      <xdr:rowOff>74439</xdr:rowOff>
    </xdr:to>
    <xdr:sp macro="" textlink="">
      <xdr:nvSpPr>
        <xdr:cNvPr id="2" name="1 CuadroTexto"/>
        <xdr:cNvSpPr txBox="1"/>
      </xdr:nvSpPr>
      <xdr:spPr>
        <a:xfrm>
          <a:off x="2558143" y="2911929"/>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15</xdr:row>
      <xdr:rowOff>0</xdr:rowOff>
    </xdr:from>
    <xdr:to>
      <xdr:col>6</xdr:col>
      <xdr:colOff>1063313</xdr:colOff>
      <xdr:row>22</xdr:row>
      <xdr:rowOff>33617</xdr:rowOff>
    </xdr:to>
    <xdr:sp macro="" textlink="">
      <xdr:nvSpPr>
        <xdr:cNvPr id="2" name="1 CuadroTexto"/>
        <xdr:cNvSpPr txBox="1"/>
      </xdr:nvSpPr>
      <xdr:spPr>
        <a:xfrm>
          <a:off x="867833" y="3122083"/>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23811</xdr:colOff>
      <xdr:row>60</xdr:row>
      <xdr:rowOff>47625</xdr:rowOff>
    </xdr:from>
    <xdr:to>
      <xdr:col>4</xdr:col>
      <xdr:colOff>843642</xdr:colOff>
      <xdr:row>60</xdr:row>
      <xdr:rowOff>571500</xdr:rowOff>
    </xdr:to>
    <xdr:pic>
      <xdr:nvPicPr>
        <xdr:cNvPr id="2" name="Imagen 4" descr="media-formula"/>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l="34653"/>
        <a:stretch>
          <a:fillRect/>
        </a:stretch>
      </xdr:blipFill>
      <xdr:spPr bwMode="auto">
        <a:xfrm>
          <a:off x="6528025" y="45481875"/>
          <a:ext cx="819831" cy="52387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1047750</xdr:colOff>
      <xdr:row>12</xdr:row>
      <xdr:rowOff>66675</xdr:rowOff>
    </xdr:from>
    <xdr:to>
      <xdr:col>6</xdr:col>
      <xdr:colOff>1966072</xdr:colOff>
      <xdr:row>18</xdr:row>
      <xdr:rowOff>176492</xdr:rowOff>
    </xdr:to>
    <xdr:sp macro="" textlink="">
      <xdr:nvSpPr>
        <xdr:cNvPr id="2" name="1 CuadroTexto"/>
        <xdr:cNvSpPr txBox="1"/>
      </xdr:nvSpPr>
      <xdr:spPr>
        <a:xfrm>
          <a:off x="1047750" y="295275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742950</xdr:colOff>
      <xdr:row>10</xdr:row>
      <xdr:rowOff>180975</xdr:rowOff>
    </xdr:from>
    <xdr:to>
      <xdr:col>5</xdr:col>
      <xdr:colOff>2585197</xdr:colOff>
      <xdr:row>18</xdr:row>
      <xdr:rowOff>24092</xdr:rowOff>
    </xdr:to>
    <xdr:sp macro="" textlink="">
      <xdr:nvSpPr>
        <xdr:cNvPr id="2" name="1 CuadroTexto"/>
        <xdr:cNvSpPr txBox="1"/>
      </xdr:nvSpPr>
      <xdr:spPr>
        <a:xfrm>
          <a:off x="742950" y="252412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11</xdr:row>
      <xdr:rowOff>0</xdr:rowOff>
    </xdr:from>
    <xdr:to>
      <xdr:col>6</xdr:col>
      <xdr:colOff>1514475</xdr:colOff>
      <xdr:row>19</xdr:row>
      <xdr:rowOff>47625</xdr:rowOff>
    </xdr:to>
    <xdr:sp macro="" textlink="">
      <xdr:nvSpPr>
        <xdr:cNvPr id="2" name="1 CuadroTexto"/>
        <xdr:cNvSpPr txBox="1"/>
      </xdr:nvSpPr>
      <xdr:spPr>
        <a:xfrm>
          <a:off x="0" y="2876550"/>
          <a:ext cx="8086725" cy="1876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6600"/>
            <a:t>No aplica al</a:t>
          </a:r>
          <a:r>
            <a:rPr lang="es-MX" sz="6600" baseline="0"/>
            <a:t> periodo de reporte</a:t>
          </a:r>
          <a:endParaRPr lang="es-MX" sz="6600"/>
        </a:p>
        <a:p>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328084</xdr:colOff>
      <xdr:row>8</xdr:row>
      <xdr:rowOff>74083</xdr:rowOff>
    </xdr:from>
    <xdr:to>
      <xdr:col>3</xdr:col>
      <xdr:colOff>2880783</xdr:colOff>
      <xdr:row>18</xdr:row>
      <xdr:rowOff>351100</xdr:rowOff>
    </xdr:to>
    <xdr:sp macro="" textlink="">
      <xdr:nvSpPr>
        <xdr:cNvPr id="2" name="Rectangle 2">
          <a:extLst>
            <a:ext uri="{FF2B5EF4-FFF2-40B4-BE49-F238E27FC236}">
              <a16:creationId xmlns="" xmlns:a16="http://schemas.microsoft.com/office/drawing/2014/main" id="{70996DD9-A7BC-4744-A5F4-C1082FCFBE69}"/>
            </a:ext>
          </a:extLst>
        </xdr:cNvPr>
        <xdr:cNvSpPr>
          <a:spLocks noChangeArrowheads="1"/>
        </xdr:cNvSpPr>
      </xdr:nvSpPr>
      <xdr:spPr bwMode="auto">
        <a:xfrm>
          <a:off x="328084" y="2779183"/>
          <a:ext cx="9153524" cy="3620292"/>
        </a:xfrm>
        <a:prstGeom prst="rect">
          <a:avLst/>
        </a:prstGeom>
        <a:noFill/>
        <a:ln w="9525">
          <a:noFill/>
          <a:miter lim="800000"/>
          <a:headEnd/>
          <a:tailEnd/>
        </a:ln>
      </xdr:spPr>
      <xdr:txBody>
        <a:bodyPr vertOverflow="clip" wrap="square" lIns="155448" tIns="123444" rIns="155448" bIns="0" anchor="ctr" upright="1"/>
        <a:lstStyle/>
        <a:p>
          <a:pPr algn="ctr" rtl="1">
            <a:defRPr sz="1000"/>
          </a:pPr>
          <a:r>
            <a:rPr lang="es-MX" sz="8200" b="1" i="0" strike="noStrike">
              <a:solidFill>
                <a:srgbClr val="000000"/>
              </a:solidFill>
              <a:latin typeface="Arial"/>
              <a:cs typeface="Arial"/>
            </a:rPr>
            <a:t> </a:t>
          </a:r>
          <a:endParaRPr lang="es-MX" sz="4700" b="1" i="0" strike="noStrike">
            <a:solidFill>
              <a:srgbClr val="000000"/>
            </a:solidFill>
            <a:latin typeface="Arial"/>
            <a:cs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1428750</xdr:colOff>
      <xdr:row>10</xdr:row>
      <xdr:rowOff>76200</xdr:rowOff>
    </xdr:from>
    <xdr:to>
      <xdr:col>4</xdr:col>
      <xdr:colOff>2975722</xdr:colOff>
      <xdr:row>15</xdr:row>
      <xdr:rowOff>157442</xdr:rowOff>
    </xdr:to>
    <xdr:sp macro="" textlink="">
      <xdr:nvSpPr>
        <xdr:cNvPr id="2" name="1 CuadroTexto"/>
        <xdr:cNvSpPr txBox="1"/>
      </xdr:nvSpPr>
      <xdr:spPr>
        <a:xfrm>
          <a:off x="1428750" y="278130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NDRES\Documents\Users\Finanzas\AppData\Local\Microsoft\Windows\Temporary%20Internet%20Files\Content.Outlook\64HL10I4\ESTADO%20ANAL&#205;TICO%20DEL%20EJERCICI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O29"/>
  <sheetViews>
    <sheetView showGridLines="0" tabSelected="1" topLeftCell="A10" workbookViewId="0">
      <selection activeCell="A17" sqref="A17:O17"/>
    </sheetView>
  </sheetViews>
  <sheetFormatPr baseColWidth="10" defaultColWidth="11.44140625" defaultRowHeight="13.8"/>
  <cols>
    <col min="1" max="6" width="11.44140625" style="1"/>
    <col min="7" max="7" width="19.109375" style="1" customWidth="1"/>
    <col min="8" max="8" width="4.109375" style="1" customWidth="1"/>
    <col min="9" max="9" width="8.109375" style="1" customWidth="1"/>
    <col min="10" max="10" width="12.88671875" style="1" customWidth="1"/>
    <col min="11" max="16384" width="11.44140625" style="1"/>
  </cols>
  <sheetData>
    <row r="2" spans="1:15" ht="37.200000000000003">
      <c r="A2" s="470" t="s">
        <v>779</v>
      </c>
      <c r="B2" s="470"/>
      <c r="C2" s="470"/>
      <c r="D2" s="470"/>
      <c r="E2" s="470"/>
      <c r="F2" s="470"/>
      <c r="G2" s="470"/>
      <c r="H2" s="470"/>
      <c r="I2" s="470"/>
      <c r="J2" s="470"/>
      <c r="K2" s="470"/>
      <c r="L2" s="470"/>
      <c r="M2" s="470"/>
      <c r="N2" s="470"/>
      <c r="O2" s="470"/>
    </row>
    <row r="9" spans="1:15" ht="32.4" customHeight="1">
      <c r="A9" s="469" t="s">
        <v>775</v>
      </c>
      <c r="B9" s="469"/>
      <c r="C9" s="469"/>
      <c r="D9" s="469"/>
      <c r="E9" s="469"/>
      <c r="F9" s="469"/>
      <c r="G9" s="469"/>
      <c r="H9" s="469"/>
      <c r="I9" s="469"/>
      <c r="J9" s="469"/>
      <c r="K9" s="469"/>
      <c r="L9" s="469"/>
      <c r="M9" s="469"/>
      <c r="N9" s="469"/>
      <c r="O9" s="469"/>
    </row>
    <row r="10" spans="1:15" ht="32.4" customHeight="1">
      <c r="A10" s="469"/>
      <c r="B10" s="469"/>
      <c r="C10" s="469"/>
      <c r="D10" s="469"/>
      <c r="E10" s="469"/>
      <c r="F10" s="469"/>
      <c r="G10" s="469"/>
      <c r="H10" s="469"/>
      <c r="I10" s="469"/>
      <c r="J10" s="469"/>
      <c r="K10" s="469"/>
      <c r="L10" s="469"/>
      <c r="M10" s="469"/>
      <c r="N10" s="469"/>
      <c r="O10" s="469"/>
    </row>
    <row r="11" spans="1:15" ht="32.4" customHeight="1">
      <c r="A11" s="469"/>
      <c r="B11" s="469"/>
      <c r="C11" s="469"/>
      <c r="D11" s="469"/>
      <c r="E11" s="469"/>
      <c r="F11" s="469"/>
      <c r="G11" s="469"/>
      <c r="H11" s="469"/>
      <c r="I11" s="469"/>
      <c r="J11" s="469"/>
      <c r="K11" s="469"/>
      <c r="L11" s="469"/>
      <c r="M11" s="469"/>
      <c r="N11" s="469"/>
      <c r="O11" s="469"/>
    </row>
    <row r="12" spans="1:15" ht="32.4" customHeight="1">
      <c r="A12" s="469"/>
      <c r="B12" s="469"/>
      <c r="C12" s="469"/>
      <c r="D12" s="469"/>
      <c r="E12" s="469"/>
      <c r="F12" s="469"/>
      <c r="G12" s="469"/>
      <c r="H12" s="469"/>
      <c r="I12" s="469"/>
      <c r="J12" s="469"/>
      <c r="K12" s="469"/>
      <c r="L12" s="469"/>
      <c r="M12" s="469"/>
      <c r="N12" s="469"/>
      <c r="O12" s="469"/>
    </row>
    <row r="14" spans="1:15" ht="15" customHeight="1">
      <c r="A14" s="246"/>
      <c r="B14" s="246"/>
      <c r="C14" s="246"/>
      <c r="D14" s="246"/>
      <c r="E14" s="246"/>
      <c r="F14" s="246"/>
      <c r="G14" s="246"/>
      <c r="H14" s="246"/>
      <c r="I14" s="246"/>
      <c r="J14" s="246"/>
      <c r="K14" s="246"/>
      <c r="L14" s="246"/>
      <c r="M14" s="246"/>
      <c r="N14" s="246"/>
      <c r="O14" s="246"/>
    </row>
    <row r="15" spans="1:15" ht="13.35" customHeight="1">
      <c r="A15" s="119"/>
      <c r="B15" s="119"/>
      <c r="C15" s="119"/>
      <c r="D15" s="119"/>
      <c r="E15" s="119"/>
      <c r="F15" s="119"/>
      <c r="G15" s="119"/>
      <c r="H15" s="119"/>
      <c r="I15" s="119"/>
      <c r="J15" s="119"/>
      <c r="K15" s="119"/>
      <c r="L15" s="119"/>
      <c r="M15" s="119"/>
    </row>
    <row r="16" spans="1:15" ht="13.35" customHeight="1">
      <c r="A16" s="119"/>
      <c r="B16" s="119"/>
      <c r="C16" s="119"/>
      <c r="D16" s="119"/>
      <c r="E16" s="119"/>
      <c r="F16" s="119"/>
      <c r="G16" s="119"/>
      <c r="H16" s="119"/>
      <c r="I16" s="119"/>
      <c r="J16" s="119"/>
      <c r="K16" s="119"/>
      <c r="L16" s="119"/>
      <c r="M16" s="119"/>
    </row>
    <row r="17" spans="1:15" ht="37.200000000000003">
      <c r="A17" s="470" t="s">
        <v>778</v>
      </c>
      <c r="B17" s="470"/>
      <c r="C17" s="470"/>
      <c r="D17" s="470"/>
      <c r="E17" s="470"/>
      <c r="F17" s="470"/>
      <c r="G17" s="470"/>
      <c r="H17" s="470"/>
      <c r="I17" s="470"/>
      <c r="J17" s="470"/>
      <c r="K17" s="470"/>
      <c r="L17" s="470"/>
      <c r="M17" s="470"/>
      <c r="N17" s="470"/>
      <c r="O17" s="470"/>
    </row>
    <row r="26" spans="1:15" s="123" customFormat="1" ht="16.2">
      <c r="A26" s="101" t="s">
        <v>776</v>
      </c>
      <c r="B26" s="101"/>
      <c r="C26" s="101"/>
      <c r="D26" s="120"/>
      <c r="E26" s="120"/>
      <c r="F26" s="121"/>
      <c r="G26" s="121"/>
      <c r="H26" s="124"/>
      <c r="I26" s="121"/>
      <c r="J26" s="121" t="s">
        <v>777</v>
      </c>
      <c r="K26" s="101"/>
      <c r="L26" s="101"/>
      <c r="M26" s="122"/>
    </row>
    <row r="27" spans="1:15" s="123" customFormat="1" ht="33.75" customHeight="1">
      <c r="B27" s="471" t="s">
        <v>208</v>
      </c>
      <c r="C27" s="471"/>
      <c r="D27" s="471"/>
      <c r="E27" s="471"/>
      <c r="F27" s="471"/>
      <c r="G27" s="471"/>
      <c r="H27" s="435"/>
      <c r="I27" s="436"/>
      <c r="J27" s="436"/>
      <c r="K27" s="436"/>
      <c r="L27" s="471" t="s">
        <v>206</v>
      </c>
      <c r="M27" s="471"/>
      <c r="N27" s="471"/>
      <c r="O27" s="471"/>
    </row>
    <row r="28" spans="1:15" ht="36.75" customHeight="1">
      <c r="B28" s="468" t="s">
        <v>780</v>
      </c>
      <c r="C28" s="468"/>
      <c r="D28" s="468"/>
      <c r="E28" s="468"/>
      <c r="F28" s="468"/>
      <c r="G28" s="468"/>
      <c r="H28" s="436"/>
      <c r="I28" s="436"/>
      <c r="J28" s="436"/>
      <c r="K28" s="436"/>
      <c r="L28" s="472" t="s">
        <v>207</v>
      </c>
      <c r="M28" s="472"/>
      <c r="N28" s="472"/>
      <c r="O28" s="472"/>
    </row>
    <row r="29" spans="1:15" ht="18.600000000000001">
      <c r="B29" s="468" t="s">
        <v>781</v>
      </c>
      <c r="C29" s="468"/>
      <c r="D29" s="468"/>
      <c r="E29" s="468"/>
      <c r="F29" s="468"/>
      <c r="G29" s="468"/>
    </row>
  </sheetData>
  <mergeCells count="8">
    <mergeCell ref="B29:G29"/>
    <mergeCell ref="A9:O12"/>
    <mergeCell ref="A2:O2"/>
    <mergeCell ref="L27:O27"/>
    <mergeCell ref="A17:O17"/>
    <mergeCell ref="L28:O28"/>
    <mergeCell ref="B28:G28"/>
    <mergeCell ref="B27:G27"/>
  </mergeCells>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legacyDrawingHF r:id="rId2"/>
</worksheet>
</file>

<file path=xl/worksheets/sheet10.xml><?xml version="1.0" encoding="utf-8"?>
<worksheet xmlns="http://schemas.openxmlformats.org/spreadsheetml/2006/main" xmlns:r="http://schemas.openxmlformats.org/officeDocument/2006/relationships">
  <dimension ref="A1:P40"/>
  <sheetViews>
    <sheetView showGridLines="0" view="pageBreakPreview" zoomScale="70" zoomScaleNormal="85" zoomScaleSheetLayoutView="70" workbookViewId="0">
      <selection activeCell="F19" sqref="F19"/>
    </sheetView>
  </sheetViews>
  <sheetFormatPr baseColWidth="10" defaultColWidth="11.44140625" defaultRowHeight="13.8"/>
  <cols>
    <col min="1" max="1" width="3.109375" style="211" customWidth="1"/>
    <col min="2" max="2" width="3.88671875" style="211" customWidth="1"/>
    <col min="3" max="3" width="4" style="211" customWidth="1"/>
    <col min="4" max="4" width="3.109375" style="211" customWidth="1"/>
    <col min="5" max="5" width="10.88671875" style="211" customWidth="1"/>
    <col min="6" max="6" width="32.5546875" style="211" customWidth="1"/>
    <col min="7" max="7" width="8.44140625" style="211" customWidth="1"/>
    <col min="8" max="8" width="9.88671875" style="211" customWidth="1"/>
    <col min="9" max="9" width="10.5546875" style="211" bestFit="1" customWidth="1"/>
    <col min="10" max="10" width="9.88671875" style="211" customWidth="1"/>
    <col min="11" max="16" width="12.88671875" style="211" customWidth="1"/>
    <col min="17" max="16384" width="11.44140625" style="211"/>
  </cols>
  <sheetData>
    <row r="1" spans="1:16" ht="20.25" customHeight="1">
      <c r="A1" s="588" t="s">
        <v>194</v>
      </c>
      <c r="B1" s="589"/>
      <c r="C1" s="589"/>
      <c r="D1" s="589"/>
      <c r="E1" s="589"/>
      <c r="F1" s="589"/>
      <c r="G1" s="589"/>
      <c r="H1" s="589"/>
      <c r="I1" s="589"/>
      <c r="J1" s="589"/>
      <c r="K1" s="589"/>
      <c r="L1" s="589"/>
      <c r="M1" s="589"/>
      <c r="N1" s="589"/>
      <c r="O1" s="589"/>
      <c r="P1" s="590"/>
    </row>
    <row r="2" spans="1:16" ht="12.75" customHeight="1">
      <c r="A2" s="591"/>
      <c r="B2" s="592"/>
      <c r="C2" s="592"/>
      <c r="D2" s="592"/>
      <c r="E2" s="592"/>
      <c r="F2" s="592"/>
      <c r="G2" s="592"/>
      <c r="H2" s="592"/>
      <c r="I2" s="592"/>
      <c r="J2" s="592"/>
      <c r="K2" s="592"/>
      <c r="L2" s="592"/>
      <c r="M2" s="592"/>
      <c r="N2" s="592"/>
      <c r="O2" s="592"/>
      <c r="P2" s="593"/>
    </row>
    <row r="3" spans="1:16" s="1" customFormat="1" ht="8.1" customHeight="1">
      <c r="A3" s="240"/>
      <c r="B3" s="240"/>
      <c r="C3" s="240"/>
      <c r="D3" s="240"/>
      <c r="E3" s="240"/>
      <c r="F3" s="240"/>
      <c r="G3" s="240"/>
      <c r="H3" s="240"/>
      <c r="I3" s="240"/>
      <c r="J3" s="240"/>
      <c r="K3" s="240"/>
      <c r="L3" s="240"/>
      <c r="M3" s="240"/>
      <c r="N3" s="240"/>
      <c r="O3" s="240"/>
    </row>
    <row r="4" spans="1:16" s="1" customFormat="1" ht="20.100000000000001" customHeight="1">
      <c r="A4" s="585" t="str">
        <f>Caratula!A9</f>
        <v>UNIDAD RESPONSABLE DEL GASTO:  35 C0 01 SECRETARÍA DE DESARROLLO RURAL Y EQUIDAD PARA LAS COMUNIDADES</v>
      </c>
      <c r="B4" s="586"/>
      <c r="C4" s="586"/>
      <c r="D4" s="586"/>
      <c r="E4" s="586"/>
      <c r="F4" s="586"/>
      <c r="G4" s="586"/>
      <c r="H4" s="586"/>
      <c r="I4" s="586"/>
      <c r="J4" s="586"/>
      <c r="K4" s="586"/>
      <c r="L4" s="586"/>
      <c r="M4" s="586"/>
      <c r="N4" s="586"/>
      <c r="O4" s="586"/>
      <c r="P4" s="241"/>
    </row>
    <row r="5" spans="1:16" s="1" customFormat="1" ht="19.350000000000001" customHeight="1">
      <c r="A5" s="585" t="str">
        <f>Caratula!A17</f>
        <v>PERÍODO: ENERO - JUNIO 2018</v>
      </c>
      <c r="B5" s="586"/>
      <c r="C5" s="586"/>
      <c r="D5" s="586"/>
      <c r="E5" s="586"/>
      <c r="F5" s="586"/>
      <c r="G5" s="586"/>
      <c r="H5" s="586"/>
      <c r="I5" s="586"/>
      <c r="J5" s="586"/>
      <c r="K5" s="586"/>
      <c r="L5" s="586"/>
      <c r="M5" s="586"/>
      <c r="N5" s="586"/>
      <c r="O5" s="586"/>
      <c r="P5" s="241"/>
    </row>
    <row r="6" spans="1:16" ht="16.5" customHeight="1">
      <c r="A6" s="238"/>
      <c r="B6" s="239"/>
      <c r="C6" s="239"/>
      <c r="D6" s="239"/>
      <c r="E6" s="239"/>
      <c r="F6" s="239"/>
      <c r="G6" s="239"/>
      <c r="H6" s="242"/>
      <c r="I6" s="242"/>
      <c r="J6" s="242"/>
      <c r="K6" s="242"/>
      <c r="L6" s="242"/>
      <c r="M6" s="242"/>
      <c r="N6" s="242"/>
      <c r="O6" s="242"/>
      <c r="P6" s="243"/>
    </row>
    <row r="7" spans="1:16" ht="15" customHeight="1">
      <c r="A7" s="594" t="s">
        <v>44</v>
      </c>
      <c r="B7" s="594" t="s">
        <v>42</v>
      </c>
      <c r="C7" s="594" t="s">
        <v>43</v>
      </c>
      <c r="D7" s="594" t="s">
        <v>12</v>
      </c>
      <c r="E7" s="594" t="s">
        <v>193</v>
      </c>
      <c r="F7" s="594" t="s">
        <v>192</v>
      </c>
      <c r="G7" s="594" t="s">
        <v>162</v>
      </c>
      <c r="H7" s="597" t="s">
        <v>191</v>
      </c>
      <c r="I7" s="598"/>
      <c r="J7" s="598"/>
      <c r="K7" s="598"/>
      <c r="L7" s="598"/>
      <c r="M7" s="598"/>
      <c r="N7" s="598"/>
      <c r="O7" s="598"/>
      <c r="P7" s="599"/>
    </row>
    <row r="8" spans="1:16" ht="15" customHeight="1">
      <c r="A8" s="595"/>
      <c r="B8" s="595"/>
      <c r="C8" s="603"/>
      <c r="D8" s="595"/>
      <c r="E8" s="603"/>
      <c r="F8" s="595"/>
      <c r="G8" s="595"/>
      <c r="H8" s="600" t="s">
        <v>190</v>
      </c>
      <c r="I8" s="601"/>
      <c r="J8" s="602"/>
      <c r="K8" s="600" t="s">
        <v>189</v>
      </c>
      <c r="L8" s="601"/>
      <c r="M8" s="601"/>
      <c r="N8" s="601"/>
      <c r="O8" s="601"/>
      <c r="P8" s="602"/>
    </row>
    <row r="9" spans="1:16" ht="38.25" customHeight="1">
      <c r="A9" s="596"/>
      <c r="B9" s="596"/>
      <c r="C9" s="596"/>
      <c r="D9" s="596"/>
      <c r="E9" s="596"/>
      <c r="F9" s="596"/>
      <c r="G9" s="596"/>
      <c r="H9" s="237" t="s">
        <v>188</v>
      </c>
      <c r="I9" s="237" t="s">
        <v>186</v>
      </c>
      <c r="J9" s="237" t="s">
        <v>187</v>
      </c>
      <c r="K9" s="236" t="s">
        <v>149</v>
      </c>
      <c r="L9" s="236" t="s">
        <v>186</v>
      </c>
      <c r="M9" s="236" t="s">
        <v>174</v>
      </c>
      <c r="N9" s="236" t="s">
        <v>185</v>
      </c>
      <c r="O9" s="236" t="s">
        <v>150</v>
      </c>
      <c r="P9" s="236" t="s">
        <v>184</v>
      </c>
    </row>
    <row r="10" spans="1:16">
      <c r="A10" s="234"/>
      <c r="B10" s="234"/>
      <c r="C10" s="234"/>
      <c r="D10" s="234"/>
      <c r="E10" s="234"/>
      <c r="F10" s="234"/>
      <c r="G10" s="230"/>
      <c r="H10" s="228">
        <v>4</v>
      </c>
      <c r="I10" s="228">
        <v>4</v>
      </c>
      <c r="J10" s="228">
        <v>4</v>
      </c>
      <c r="K10" s="228">
        <v>5</v>
      </c>
      <c r="L10" s="228">
        <v>5</v>
      </c>
      <c r="M10" s="228">
        <v>5</v>
      </c>
      <c r="N10" s="228">
        <v>5</v>
      </c>
      <c r="O10" s="228">
        <v>5</v>
      </c>
      <c r="P10" s="228">
        <v>5</v>
      </c>
    </row>
    <row r="11" spans="1:16" ht="13.5" customHeight="1">
      <c r="A11" s="230"/>
      <c r="B11" s="230"/>
      <c r="C11" s="230"/>
      <c r="D11" s="230"/>
      <c r="E11" s="230"/>
      <c r="F11" s="230"/>
      <c r="G11" s="234"/>
      <c r="H11" s="234"/>
      <c r="I11" s="233"/>
      <c r="J11" s="233"/>
      <c r="K11" s="225"/>
      <c r="L11" s="225"/>
      <c r="M11" s="225"/>
      <c r="N11" s="225"/>
      <c r="O11" s="224"/>
      <c r="P11" s="224"/>
    </row>
    <row r="12" spans="1:16" ht="13.5" customHeight="1">
      <c r="A12" s="228">
        <v>3</v>
      </c>
      <c r="B12" s="230"/>
      <c r="C12" s="230"/>
      <c r="D12" s="230"/>
      <c r="E12" s="230"/>
      <c r="F12" s="234"/>
      <c r="G12" s="234"/>
      <c r="H12" s="234"/>
      <c r="I12" s="233"/>
      <c r="J12" s="233"/>
      <c r="K12" s="225"/>
      <c r="L12" s="225"/>
      <c r="M12" s="225"/>
      <c r="N12" s="225"/>
      <c r="O12" s="224"/>
      <c r="P12" s="224"/>
    </row>
    <row r="13" spans="1:16">
      <c r="A13" s="231"/>
      <c r="B13" s="228">
        <v>3</v>
      </c>
      <c r="C13" s="235"/>
      <c r="D13" s="235"/>
      <c r="E13" s="235"/>
      <c r="F13" s="234"/>
      <c r="G13" s="234"/>
      <c r="H13" s="234"/>
      <c r="I13" s="233"/>
      <c r="J13" s="233"/>
      <c r="K13" s="225"/>
      <c r="L13" s="225"/>
      <c r="M13" s="225"/>
      <c r="N13" s="225"/>
      <c r="O13" s="224"/>
      <c r="P13" s="224"/>
    </row>
    <row r="14" spans="1:16" ht="13.5" customHeight="1">
      <c r="A14" s="231"/>
      <c r="B14" s="231"/>
      <c r="C14" s="228">
        <v>3</v>
      </c>
      <c r="D14" s="230"/>
      <c r="E14" s="230"/>
      <c r="F14" s="230"/>
      <c r="G14" s="230"/>
      <c r="H14" s="230"/>
      <c r="I14" s="225"/>
      <c r="J14" s="225"/>
      <c r="K14" s="232"/>
      <c r="L14" s="232"/>
      <c r="M14" s="232"/>
      <c r="N14" s="232"/>
      <c r="O14" s="224"/>
      <c r="P14" s="224"/>
    </row>
    <row r="15" spans="1:16">
      <c r="A15" s="231"/>
      <c r="B15" s="231"/>
      <c r="C15" s="230"/>
      <c r="D15" s="228">
        <v>3</v>
      </c>
      <c r="E15" s="228"/>
      <c r="G15" s="229"/>
      <c r="H15" s="226"/>
      <c r="I15" s="225"/>
      <c r="J15" s="225"/>
      <c r="K15" s="225"/>
      <c r="L15" s="225"/>
      <c r="M15" s="225"/>
      <c r="N15" s="225"/>
      <c r="O15" s="224"/>
      <c r="P15" s="224"/>
    </row>
    <row r="16" spans="1:16">
      <c r="A16" s="226"/>
      <c r="B16" s="226"/>
      <c r="C16" s="226"/>
      <c r="D16" s="226"/>
      <c r="E16" s="228">
        <v>3</v>
      </c>
      <c r="F16" s="228">
        <v>3</v>
      </c>
      <c r="G16" s="228">
        <v>3</v>
      </c>
      <c r="H16" s="226"/>
      <c r="I16" s="225"/>
      <c r="J16" s="225"/>
      <c r="K16" s="225"/>
      <c r="L16" s="225"/>
      <c r="M16" s="225"/>
      <c r="N16" s="225"/>
      <c r="O16" s="224"/>
      <c r="P16" s="224"/>
    </row>
    <row r="17" spans="1:16">
      <c r="A17" s="226"/>
      <c r="B17" s="226"/>
      <c r="C17" s="226"/>
      <c r="D17" s="226"/>
      <c r="E17" s="226"/>
      <c r="F17" s="226"/>
      <c r="G17" s="226"/>
      <c r="H17" s="226"/>
      <c r="I17" s="225"/>
      <c r="J17" s="225"/>
      <c r="K17" s="225"/>
      <c r="L17" s="225"/>
      <c r="M17" s="225"/>
      <c r="N17" s="225"/>
      <c r="O17" s="224"/>
      <c r="P17" s="224"/>
    </row>
    <row r="18" spans="1:16">
      <c r="A18" s="226"/>
      <c r="B18" s="226"/>
      <c r="C18" s="226"/>
      <c r="D18" s="226"/>
      <c r="E18" s="226"/>
      <c r="F18" s="226"/>
      <c r="G18" s="226"/>
      <c r="H18" s="226"/>
      <c r="I18" s="225"/>
      <c r="J18" s="225"/>
      <c r="K18" s="225"/>
      <c r="L18" s="225"/>
      <c r="M18" s="225"/>
      <c r="N18" s="225"/>
      <c r="O18" s="224"/>
      <c r="P18" s="224"/>
    </row>
    <row r="19" spans="1:16">
      <c r="A19" s="226"/>
      <c r="B19" s="226"/>
      <c r="C19" s="226"/>
      <c r="D19" s="226"/>
      <c r="E19" s="226"/>
      <c r="F19" s="226"/>
      <c r="G19" s="226"/>
      <c r="H19" s="226"/>
      <c r="I19" s="225"/>
      <c r="J19" s="225"/>
      <c r="K19" s="225"/>
      <c r="L19" s="225"/>
      <c r="M19" s="225"/>
      <c r="N19" s="225"/>
      <c r="O19" s="224"/>
      <c r="P19" s="224"/>
    </row>
    <row r="20" spans="1:16">
      <c r="A20" s="226"/>
      <c r="B20" s="226"/>
      <c r="C20" s="226"/>
      <c r="D20" s="226"/>
      <c r="E20" s="226"/>
      <c r="F20" s="226"/>
      <c r="G20" s="226"/>
      <c r="H20" s="226"/>
      <c r="I20" s="225"/>
      <c r="J20" s="225"/>
      <c r="K20" s="225"/>
      <c r="L20" s="225"/>
      <c r="M20" s="225"/>
      <c r="N20" s="225"/>
      <c r="O20" s="224"/>
      <c r="P20" s="224"/>
    </row>
    <row r="21" spans="1:16">
      <c r="A21" s="226"/>
      <c r="B21" s="226"/>
      <c r="C21" s="226"/>
      <c r="D21" s="226"/>
      <c r="E21" s="226"/>
      <c r="F21" s="226"/>
      <c r="G21" s="226"/>
      <c r="H21" s="226"/>
      <c r="I21" s="225"/>
      <c r="J21" s="225"/>
      <c r="K21" s="225"/>
      <c r="L21" s="225"/>
      <c r="M21" s="225"/>
      <c r="N21" s="225"/>
      <c r="O21" s="224"/>
      <c r="P21" s="224"/>
    </row>
    <row r="22" spans="1:16">
      <c r="A22" s="226"/>
      <c r="B22" s="226"/>
      <c r="C22" s="226"/>
      <c r="D22" s="226"/>
      <c r="E22" s="226"/>
      <c r="F22" s="226"/>
      <c r="G22" s="226"/>
      <c r="H22" s="226"/>
      <c r="I22" s="225"/>
      <c r="J22" s="225"/>
      <c r="K22" s="225"/>
      <c r="L22" s="225"/>
      <c r="M22" s="225"/>
      <c r="N22" s="225"/>
      <c r="O22" s="224"/>
      <c r="P22" s="224"/>
    </row>
    <row r="23" spans="1:16">
      <c r="A23" s="226"/>
      <c r="B23" s="226"/>
      <c r="C23" s="226"/>
      <c r="D23" s="226"/>
      <c r="E23" s="226"/>
      <c r="F23" s="226"/>
      <c r="G23" s="226"/>
      <c r="H23" s="226"/>
      <c r="I23" s="225"/>
      <c r="J23" s="225"/>
      <c r="K23" s="225"/>
      <c r="L23" s="225"/>
      <c r="M23" s="225"/>
      <c r="N23" s="225"/>
      <c r="O23" s="224"/>
      <c r="P23" s="224"/>
    </row>
    <row r="24" spans="1:16">
      <c r="A24" s="226"/>
      <c r="B24" s="226"/>
      <c r="C24" s="226"/>
      <c r="D24" s="226"/>
      <c r="E24" s="226"/>
      <c r="F24" s="226"/>
      <c r="G24" s="226"/>
      <c r="H24" s="226"/>
      <c r="I24" s="225"/>
      <c r="J24" s="225"/>
      <c r="K24" s="225"/>
      <c r="L24" s="225"/>
      <c r="M24" s="225"/>
      <c r="N24" s="225"/>
      <c r="O24" s="224"/>
      <c r="P24" s="224"/>
    </row>
    <row r="25" spans="1:16">
      <c r="A25" s="226"/>
      <c r="B25" s="226"/>
      <c r="C25" s="226"/>
      <c r="D25" s="226"/>
      <c r="E25" s="226"/>
      <c r="F25" s="226"/>
      <c r="G25" s="226"/>
      <c r="H25" s="226"/>
      <c r="I25" s="225"/>
      <c r="J25" s="225"/>
      <c r="K25" s="225"/>
      <c r="L25" s="225"/>
      <c r="M25" s="225"/>
      <c r="N25" s="225"/>
      <c r="O25" s="224"/>
      <c r="P25" s="224"/>
    </row>
    <row r="26" spans="1:16">
      <c r="A26" s="226"/>
      <c r="B26" s="226"/>
      <c r="C26" s="226"/>
      <c r="D26" s="226"/>
      <c r="E26" s="226"/>
      <c r="F26" s="226"/>
      <c r="G26" s="226"/>
      <c r="H26" s="226"/>
      <c r="I26" s="225"/>
      <c r="J26" s="225"/>
      <c r="K26" s="225"/>
      <c r="L26" s="225"/>
      <c r="M26" s="225"/>
      <c r="N26" s="225"/>
      <c r="O26" s="224"/>
      <c r="P26" s="224"/>
    </row>
    <row r="27" spans="1:16">
      <c r="A27" s="226"/>
      <c r="B27" s="226"/>
      <c r="C27" s="226"/>
      <c r="D27" s="226"/>
      <c r="E27" s="226"/>
      <c r="F27" s="226"/>
      <c r="G27" s="226"/>
      <c r="H27" s="226"/>
      <c r="I27" s="225"/>
      <c r="J27" s="225"/>
      <c r="K27" s="225"/>
      <c r="L27" s="225"/>
      <c r="M27" s="225"/>
      <c r="N27" s="225"/>
      <c r="O27" s="224"/>
      <c r="P27" s="224"/>
    </row>
    <row r="28" spans="1:16">
      <c r="A28" s="226"/>
      <c r="B28" s="226"/>
      <c r="C28" s="226"/>
      <c r="D28" s="226"/>
      <c r="E28" s="226"/>
      <c r="F28" s="226"/>
      <c r="G28" s="226"/>
      <c r="H28" s="226"/>
      <c r="I28" s="225"/>
      <c r="J28" s="225"/>
      <c r="K28" s="225"/>
      <c r="L28" s="225"/>
      <c r="M28" s="225"/>
      <c r="N28" s="225"/>
      <c r="O28" s="224"/>
      <c r="P28" s="224"/>
    </row>
    <row r="29" spans="1:16">
      <c r="A29" s="226"/>
      <c r="B29" s="226"/>
      <c r="C29" s="226"/>
      <c r="D29" s="226"/>
      <c r="E29" s="226"/>
      <c r="F29" s="226"/>
      <c r="G29" s="226"/>
      <c r="H29" s="226"/>
      <c r="I29" s="225"/>
      <c r="J29" s="225"/>
      <c r="K29" s="225"/>
      <c r="L29" s="225"/>
      <c r="M29" s="225"/>
      <c r="N29" s="225"/>
      <c r="O29" s="224"/>
      <c r="P29" s="224"/>
    </row>
    <row r="30" spans="1:16">
      <c r="A30" s="226"/>
      <c r="B30" s="226"/>
      <c r="C30" s="226"/>
      <c r="D30" s="226"/>
      <c r="E30" s="226"/>
      <c r="F30" s="226"/>
      <c r="G30" s="226"/>
      <c r="H30" s="226"/>
      <c r="I30" s="225"/>
      <c r="J30" s="225"/>
      <c r="K30" s="225"/>
      <c r="L30" s="225"/>
      <c r="M30" s="225"/>
      <c r="N30" s="225"/>
      <c r="O30" s="224"/>
      <c r="P30" s="224"/>
    </row>
    <row r="31" spans="1:16">
      <c r="A31" s="226"/>
      <c r="B31" s="226"/>
      <c r="C31" s="226"/>
      <c r="D31" s="226"/>
      <c r="E31" s="226"/>
      <c r="F31" s="226"/>
      <c r="G31" s="226"/>
      <c r="H31" s="226"/>
      <c r="I31" s="225"/>
      <c r="J31" s="225"/>
      <c r="K31" s="225"/>
      <c r="L31" s="225"/>
      <c r="M31" s="225"/>
      <c r="N31" s="225"/>
      <c r="O31" s="224"/>
      <c r="P31" s="224"/>
    </row>
    <row r="32" spans="1:16">
      <c r="A32" s="226"/>
      <c r="B32" s="226"/>
      <c r="C32" s="226"/>
      <c r="D32" s="226"/>
      <c r="E32" s="226"/>
      <c r="F32" s="226"/>
      <c r="G32" s="226"/>
      <c r="H32" s="226"/>
      <c r="I32" s="225"/>
      <c r="J32" s="225"/>
      <c r="K32" s="225"/>
      <c r="L32" s="225"/>
      <c r="M32" s="225"/>
      <c r="N32" s="225"/>
      <c r="O32" s="224"/>
      <c r="P32" s="224"/>
    </row>
    <row r="33" spans="1:16">
      <c r="A33" s="226"/>
      <c r="B33" s="226"/>
      <c r="C33" s="226"/>
      <c r="D33" s="226"/>
      <c r="E33" s="226"/>
      <c r="F33" s="226"/>
      <c r="G33" s="226"/>
      <c r="H33" s="226"/>
      <c r="I33" s="225"/>
      <c r="J33" s="225"/>
      <c r="K33" s="225"/>
      <c r="L33" s="225"/>
      <c r="M33" s="225"/>
      <c r="N33" s="225"/>
      <c r="O33" s="224"/>
      <c r="P33" s="224"/>
    </row>
    <row r="34" spans="1:16">
      <c r="A34" s="226"/>
      <c r="B34" s="226"/>
      <c r="C34" s="226"/>
      <c r="D34" s="226"/>
      <c r="E34" s="226"/>
      <c r="F34" s="226"/>
      <c r="G34" s="226"/>
      <c r="H34" s="226"/>
      <c r="I34" s="225"/>
      <c r="J34" s="225"/>
      <c r="K34" s="225"/>
      <c r="L34" s="225"/>
      <c r="M34" s="225"/>
      <c r="N34" s="225"/>
      <c r="O34" s="224"/>
      <c r="P34" s="224"/>
    </row>
    <row r="35" spans="1:16">
      <c r="A35" s="226"/>
      <c r="B35" s="226"/>
      <c r="C35" s="226"/>
      <c r="D35" s="226"/>
      <c r="E35" s="226"/>
      <c r="F35" s="227" t="s">
        <v>183</v>
      </c>
      <c r="G35" s="226"/>
      <c r="H35" s="226"/>
      <c r="I35" s="225"/>
      <c r="J35" s="225"/>
      <c r="K35" s="225"/>
      <c r="L35" s="225"/>
      <c r="M35" s="225"/>
      <c r="N35" s="225"/>
      <c r="O35" s="224"/>
      <c r="P35" s="224"/>
    </row>
    <row r="36" spans="1:16">
      <c r="A36" s="223"/>
      <c r="B36" s="223"/>
      <c r="C36" s="223"/>
      <c r="D36" s="223"/>
      <c r="E36" s="223"/>
      <c r="F36" s="223"/>
      <c r="G36" s="223"/>
      <c r="H36" s="223"/>
      <c r="I36" s="222"/>
      <c r="J36" s="222"/>
      <c r="K36" s="222"/>
      <c r="L36" s="222"/>
      <c r="M36" s="222"/>
      <c r="N36" s="222"/>
      <c r="O36" s="221"/>
      <c r="P36" s="221"/>
    </row>
    <row r="37" spans="1:16">
      <c r="D37" s="608"/>
      <c r="E37" s="608"/>
      <c r="F37" s="608"/>
      <c r="G37" s="608"/>
      <c r="H37" s="607"/>
      <c r="I37" s="607"/>
      <c r="J37" s="607"/>
      <c r="K37" s="606"/>
      <c r="L37" s="606"/>
      <c r="M37" s="606"/>
      <c r="N37" s="606"/>
      <c r="O37" s="606"/>
      <c r="P37" s="606"/>
    </row>
    <row r="39" spans="1:16">
      <c r="A39" s="220"/>
      <c r="B39" s="219"/>
      <c r="C39" s="218"/>
      <c r="D39" s="216"/>
      <c r="E39" s="216"/>
      <c r="F39" s="217"/>
      <c r="G39" s="217"/>
      <c r="H39" s="217"/>
      <c r="I39" s="216"/>
      <c r="J39" s="604"/>
      <c r="K39" s="604"/>
      <c r="L39" s="604"/>
      <c r="M39" s="604"/>
      <c r="N39" s="604"/>
      <c r="O39" s="604"/>
      <c r="P39" s="215"/>
    </row>
    <row r="40" spans="1:16">
      <c r="B40" s="605"/>
      <c r="C40" s="605"/>
      <c r="D40" s="605"/>
      <c r="E40" s="605"/>
      <c r="F40" s="605"/>
      <c r="G40" s="214"/>
      <c r="H40" s="214"/>
      <c r="I40" s="212"/>
      <c r="J40" s="605"/>
      <c r="K40" s="605"/>
      <c r="L40" s="605"/>
      <c r="M40" s="605"/>
      <c r="N40" s="605"/>
      <c r="O40" s="605"/>
      <c r="P40" s="213"/>
    </row>
  </sheetData>
  <mergeCells count="19">
    <mergeCell ref="J39:O39"/>
    <mergeCell ref="B40:F40"/>
    <mergeCell ref="J40:O40"/>
    <mergeCell ref="K37:P37"/>
    <mergeCell ref="H37:J37"/>
    <mergeCell ref="D37:G37"/>
    <mergeCell ref="A1:P2"/>
    <mergeCell ref="A4:O4"/>
    <mergeCell ref="A5:O5"/>
    <mergeCell ref="F7:F9"/>
    <mergeCell ref="G7:G9"/>
    <mergeCell ref="H7:P7"/>
    <mergeCell ref="H8:J8"/>
    <mergeCell ref="K8:P8"/>
    <mergeCell ref="A7:A9"/>
    <mergeCell ref="B7:B9"/>
    <mergeCell ref="C7:C9"/>
    <mergeCell ref="D7:D9"/>
    <mergeCell ref="E7:E9"/>
  </mergeCells>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drawing r:id="rId2"/>
  <legacyDrawingHF r:id="rId3"/>
</worksheet>
</file>

<file path=xl/worksheets/sheet11.xml><?xml version="1.0" encoding="utf-8"?>
<worksheet xmlns="http://schemas.openxmlformats.org/spreadsheetml/2006/main" xmlns:r="http://schemas.openxmlformats.org/officeDocument/2006/relationships">
  <dimension ref="B1:H41"/>
  <sheetViews>
    <sheetView showGridLines="0" view="pageBreakPreview" zoomScale="90" zoomScaleNormal="70" zoomScaleSheetLayoutView="90" zoomScalePageLayoutView="130" workbookViewId="0">
      <selection activeCell="A2" sqref="A1:A1048576"/>
    </sheetView>
  </sheetViews>
  <sheetFormatPr baseColWidth="10" defaultColWidth="11.44140625" defaultRowHeight="14.4"/>
  <cols>
    <col min="1" max="1" width="11.44140625" style="197"/>
    <col min="2" max="2" width="13" style="197" customWidth="1"/>
    <col min="3" max="3" width="43" style="197" customWidth="1"/>
    <col min="4" max="4" width="15.109375" style="197" customWidth="1"/>
    <col min="5" max="7" width="20.88671875" style="197" customWidth="1"/>
    <col min="8" max="8" width="36.33203125" style="197" customWidth="1"/>
    <col min="9" max="16384" width="11.44140625" style="197"/>
  </cols>
  <sheetData>
    <row r="1" spans="2:8" s="195" customFormat="1" ht="24.9" customHeight="1">
      <c r="B1" s="609" t="s">
        <v>144</v>
      </c>
      <c r="C1" s="609"/>
      <c r="D1" s="609"/>
      <c r="E1" s="609"/>
      <c r="F1" s="609"/>
      <c r="G1" s="609"/>
      <c r="H1" s="609"/>
    </row>
    <row r="2" spans="2:8" s="1" customFormat="1" ht="8.1" customHeight="1">
      <c r="B2" s="154"/>
      <c r="C2" s="154"/>
      <c r="D2" s="154"/>
      <c r="E2" s="154"/>
      <c r="F2" s="154"/>
      <c r="G2" s="154"/>
      <c r="H2" s="154"/>
    </row>
    <row r="3" spans="2:8" s="1" customFormat="1" ht="19.350000000000001" customHeight="1">
      <c r="B3" s="585" t="str">
        <f>Caratula!A9</f>
        <v>UNIDAD RESPONSABLE DEL GASTO:  35 C0 01 SECRETARÍA DE DESARROLLO RURAL Y EQUIDAD PARA LAS COMUNIDADES</v>
      </c>
      <c r="C3" s="586"/>
      <c r="D3" s="586"/>
      <c r="E3" s="586"/>
      <c r="F3" s="586"/>
      <c r="G3" s="586"/>
      <c r="H3" s="587"/>
    </row>
    <row r="4" spans="2:8" s="1" customFormat="1" ht="19.350000000000001" customHeight="1">
      <c r="B4" s="585" t="str">
        <f>Caratula!A17</f>
        <v>PERÍODO: ENERO - JUNIO 2018</v>
      </c>
      <c r="C4" s="586"/>
      <c r="D4" s="586"/>
      <c r="E4" s="586"/>
      <c r="F4" s="586"/>
      <c r="G4" s="586"/>
      <c r="H4" s="587"/>
    </row>
    <row r="5" spans="2:8" s="195" customFormat="1" ht="5.0999999999999996" customHeight="1">
      <c r="B5" s="196"/>
      <c r="C5" s="196"/>
      <c r="D5" s="196"/>
      <c r="E5" s="196"/>
      <c r="F5" s="196"/>
      <c r="G5" s="196"/>
      <c r="H5" s="196"/>
    </row>
    <row r="6" spans="2:8" ht="32.1" customHeight="1">
      <c r="B6" s="610" t="s">
        <v>145</v>
      </c>
      <c r="C6" s="610" t="s">
        <v>151</v>
      </c>
      <c r="D6" s="611" t="s">
        <v>146</v>
      </c>
      <c r="E6" s="613" t="s">
        <v>147</v>
      </c>
      <c r="F6" s="614"/>
      <c r="G6" s="614"/>
      <c r="H6" s="611" t="s">
        <v>148</v>
      </c>
    </row>
    <row r="7" spans="2:8" ht="20.100000000000001" customHeight="1">
      <c r="B7" s="610"/>
      <c r="C7" s="610"/>
      <c r="D7" s="612"/>
      <c r="E7" s="198" t="s">
        <v>149</v>
      </c>
      <c r="F7" s="198" t="s">
        <v>174</v>
      </c>
      <c r="G7" s="199" t="s">
        <v>150</v>
      </c>
      <c r="H7" s="612"/>
    </row>
    <row r="8" spans="2:8" ht="15" customHeight="1">
      <c r="B8" s="200" t="s">
        <v>0</v>
      </c>
      <c r="C8" s="201" t="s">
        <v>1</v>
      </c>
      <c r="D8" s="200" t="s">
        <v>2</v>
      </c>
      <c r="E8" s="201" t="s">
        <v>6</v>
      </c>
      <c r="F8" s="201" t="s">
        <v>6</v>
      </c>
      <c r="G8" s="201" t="s">
        <v>6</v>
      </c>
      <c r="H8" s="201" t="s">
        <v>3</v>
      </c>
    </row>
    <row r="9" spans="2:8" ht="15" customHeight="1">
      <c r="B9" s="202"/>
      <c r="C9" s="202"/>
      <c r="D9" s="202"/>
      <c r="E9" s="202"/>
      <c r="F9" s="203"/>
      <c r="G9" s="203"/>
      <c r="H9" s="204"/>
    </row>
    <row r="10" spans="2:8" ht="15" customHeight="1">
      <c r="B10" s="202"/>
      <c r="C10" s="202"/>
      <c r="D10" s="202"/>
      <c r="E10" s="202"/>
      <c r="F10" s="203"/>
      <c r="G10" s="203"/>
      <c r="H10" s="204"/>
    </row>
    <row r="11" spans="2:8" ht="15" customHeight="1">
      <c r="B11" s="202"/>
      <c r="C11" s="202"/>
      <c r="D11" s="202"/>
      <c r="E11" s="202"/>
      <c r="F11" s="203"/>
      <c r="G11" s="203"/>
      <c r="H11" s="204"/>
    </row>
    <row r="12" spans="2:8" ht="15" customHeight="1">
      <c r="B12" s="202"/>
      <c r="C12" s="202"/>
      <c r="D12" s="202"/>
      <c r="E12" s="202"/>
      <c r="F12" s="203"/>
      <c r="G12" s="203"/>
      <c r="H12" s="204"/>
    </row>
    <row r="13" spans="2:8" ht="15" customHeight="1">
      <c r="B13" s="202"/>
      <c r="C13" s="202"/>
      <c r="D13" s="202"/>
      <c r="E13" s="202"/>
      <c r="F13" s="203"/>
      <c r="G13" s="203"/>
      <c r="H13" s="204"/>
    </row>
    <row r="14" spans="2:8" ht="15" customHeight="1">
      <c r="B14" s="202"/>
      <c r="C14" s="202"/>
      <c r="D14" s="202"/>
      <c r="E14" s="202"/>
      <c r="F14" s="203"/>
      <c r="G14" s="203"/>
      <c r="H14" s="204"/>
    </row>
    <row r="15" spans="2:8" ht="15" customHeight="1">
      <c r="B15" s="202"/>
      <c r="C15" s="202"/>
      <c r="D15" s="202"/>
      <c r="E15" s="202"/>
      <c r="F15" s="203"/>
      <c r="G15" s="203"/>
      <c r="H15" s="204"/>
    </row>
    <row r="16" spans="2:8" ht="15" customHeight="1">
      <c r="B16" s="202"/>
      <c r="C16" s="202"/>
      <c r="D16" s="202"/>
      <c r="E16" s="202"/>
      <c r="F16" s="203"/>
      <c r="G16" s="203"/>
      <c r="H16" s="204"/>
    </row>
    <row r="17" spans="2:8" ht="15" customHeight="1">
      <c r="B17" s="202"/>
      <c r="C17" s="202"/>
      <c r="D17" s="202"/>
      <c r="E17" s="202"/>
      <c r="F17" s="203"/>
      <c r="G17" s="203"/>
      <c r="H17" s="204"/>
    </row>
    <row r="18" spans="2:8" ht="15" customHeight="1">
      <c r="B18" s="202"/>
      <c r="C18" s="202"/>
      <c r="D18" s="202"/>
      <c r="E18" s="202"/>
      <c r="F18" s="203"/>
      <c r="G18" s="203"/>
      <c r="H18" s="204"/>
    </row>
    <row r="19" spans="2:8" ht="15" customHeight="1">
      <c r="B19" s="202"/>
      <c r="C19" s="202"/>
      <c r="D19" s="202"/>
      <c r="E19" s="202"/>
      <c r="F19" s="203"/>
      <c r="G19" s="203"/>
      <c r="H19" s="204"/>
    </row>
    <row r="20" spans="2:8" ht="15" customHeight="1">
      <c r="B20" s="202"/>
      <c r="C20" s="202"/>
      <c r="D20" s="202"/>
      <c r="E20" s="202"/>
      <c r="F20" s="203"/>
      <c r="G20" s="203"/>
      <c r="H20" s="204"/>
    </row>
    <row r="21" spans="2:8" ht="15" customHeight="1">
      <c r="B21" s="202"/>
      <c r="C21" s="202"/>
      <c r="D21" s="202"/>
      <c r="E21" s="202"/>
      <c r="F21" s="203"/>
      <c r="G21" s="203"/>
      <c r="H21" s="204"/>
    </row>
    <row r="22" spans="2:8" ht="15" customHeight="1">
      <c r="B22" s="202"/>
      <c r="C22" s="202"/>
      <c r="D22" s="202"/>
      <c r="E22" s="202"/>
      <c r="F22" s="203"/>
      <c r="G22" s="203"/>
      <c r="H22" s="204"/>
    </row>
    <row r="23" spans="2:8" ht="15" customHeight="1">
      <c r="B23" s="202"/>
      <c r="C23" s="202"/>
      <c r="D23" s="202"/>
      <c r="E23" s="202"/>
      <c r="F23" s="203"/>
      <c r="G23" s="203"/>
      <c r="H23" s="204"/>
    </row>
    <row r="24" spans="2:8" ht="15" customHeight="1">
      <c r="B24" s="202"/>
      <c r="C24" s="202"/>
      <c r="D24" s="202"/>
      <c r="E24" s="202"/>
      <c r="F24" s="203"/>
      <c r="G24" s="203"/>
      <c r="H24" s="204"/>
    </row>
    <row r="25" spans="2:8" ht="15" customHeight="1">
      <c r="B25" s="202"/>
      <c r="C25" s="202"/>
      <c r="D25" s="202"/>
      <c r="E25" s="202"/>
      <c r="F25" s="203"/>
      <c r="G25" s="203"/>
      <c r="H25" s="204"/>
    </row>
    <row r="26" spans="2:8" ht="15" customHeight="1">
      <c r="B26" s="202"/>
      <c r="C26" s="202"/>
      <c r="D26" s="202"/>
      <c r="E26" s="202"/>
      <c r="F26" s="203"/>
      <c r="G26" s="203"/>
      <c r="H26" s="204"/>
    </row>
    <row r="27" spans="2:8" ht="15" customHeight="1">
      <c r="B27" s="202"/>
      <c r="C27" s="202"/>
      <c r="D27" s="202"/>
      <c r="E27" s="202"/>
      <c r="F27" s="203"/>
      <c r="G27" s="203"/>
      <c r="H27" s="204"/>
    </row>
    <row r="28" spans="2:8" ht="15" customHeight="1">
      <c r="B28" s="202"/>
      <c r="C28" s="202"/>
      <c r="D28" s="202"/>
      <c r="E28" s="202"/>
      <c r="F28" s="203"/>
      <c r="G28" s="203"/>
      <c r="H28" s="204"/>
    </row>
    <row r="29" spans="2:8" ht="15" customHeight="1">
      <c r="B29" s="202"/>
      <c r="C29" s="202"/>
      <c r="D29" s="202"/>
      <c r="E29" s="202"/>
      <c r="F29" s="203"/>
      <c r="G29" s="203"/>
      <c r="H29" s="204"/>
    </row>
    <row r="30" spans="2:8" ht="15" customHeight="1">
      <c r="B30" s="202"/>
      <c r="C30" s="202"/>
      <c r="D30" s="202"/>
      <c r="E30" s="202"/>
      <c r="F30" s="203"/>
      <c r="G30" s="203"/>
      <c r="H30" s="204"/>
    </row>
    <row r="31" spans="2:8" ht="15" customHeight="1">
      <c r="B31" s="202"/>
      <c r="C31" s="202"/>
      <c r="D31" s="202"/>
      <c r="E31" s="202"/>
      <c r="F31" s="203"/>
      <c r="G31" s="203"/>
      <c r="H31" s="204"/>
    </row>
    <row r="32" spans="2:8" ht="15" customHeight="1">
      <c r="B32" s="202"/>
      <c r="C32" s="202"/>
      <c r="D32" s="202"/>
      <c r="E32" s="202"/>
      <c r="F32" s="203"/>
      <c r="G32" s="203"/>
      <c r="H32" s="204"/>
    </row>
    <row r="33" spans="2:8" ht="15" customHeight="1">
      <c r="B33" s="202"/>
      <c r="C33" s="202"/>
      <c r="D33" s="202"/>
      <c r="E33" s="202"/>
      <c r="F33" s="203"/>
      <c r="G33" s="203"/>
      <c r="H33" s="204"/>
    </row>
    <row r="34" spans="2:8" ht="15" customHeight="1">
      <c r="B34" s="202"/>
      <c r="C34" s="202"/>
      <c r="D34" s="202"/>
      <c r="E34" s="202"/>
      <c r="F34" s="203"/>
      <c r="G34" s="203"/>
      <c r="H34" s="204"/>
    </row>
    <row r="35" spans="2:8" ht="15" customHeight="1">
      <c r="B35" s="202"/>
      <c r="C35" s="202"/>
      <c r="D35" s="202"/>
      <c r="E35" s="202"/>
      <c r="F35" s="203"/>
      <c r="G35" s="203"/>
      <c r="H35" s="204"/>
    </row>
    <row r="36" spans="2:8" ht="15" customHeight="1">
      <c r="B36" s="202"/>
      <c r="C36" s="202"/>
      <c r="D36" s="202"/>
      <c r="E36" s="202"/>
      <c r="F36" s="203"/>
      <c r="G36" s="203"/>
      <c r="H36" s="204"/>
    </row>
    <row r="37" spans="2:8" ht="15" customHeight="1">
      <c r="B37" s="202"/>
      <c r="C37" s="202"/>
      <c r="D37" s="202"/>
      <c r="E37" s="202"/>
      <c r="F37" s="203"/>
      <c r="G37" s="203"/>
      <c r="H37" s="204"/>
    </row>
    <row r="38" spans="2:8" ht="15" customHeight="1">
      <c r="B38" s="202"/>
      <c r="C38" s="202"/>
      <c r="D38" s="202"/>
      <c r="E38" s="202"/>
      <c r="F38" s="203"/>
      <c r="G38" s="203"/>
      <c r="H38" s="204"/>
    </row>
    <row r="39" spans="2:8" ht="15" customHeight="1">
      <c r="B39" s="202"/>
      <c r="C39" s="202"/>
      <c r="D39" s="202"/>
      <c r="E39" s="202"/>
      <c r="F39" s="203"/>
      <c r="G39" s="203"/>
      <c r="H39" s="204"/>
    </row>
    <row r="40" spans="2:8" ht="15" customHeight="1">
      <c r="B40" s="202"/>
      <c r="C40" s="202"/>
      <c r="D40" s="202"/>
      <c r="E40" s="202"/>
      <c r="F40" s="203"/>
      <c r="G40" s="203"/>
      <c r="H40" s="204"/>
    </row>
    <row r="41" spans="2:8" ht="15" customHeight="1">
      <c r="B41" s="202"/>
      <c r="C41" s="202"/>
      <c r="D41" s="202"/>
      <c r="E41" s="202"/>
      <c r="F41" s="203"/>
      <c r="G41" s="203"/>
      <c r="H41" s="204"/>
    </row>
  </sheetData>
  <mergeCells count="8">
    <mergeCell ref="B1:H1"/>
    <mergeCell ref="B6:B7"/>
    <mergeCell ref="C6:C7"/>
    <mergeCell ref="D6:D7"/>
    <mergeCell ref="E6:G6"/>
    <mergeCell ref="H6:H7"/>
    <mergeCell ref="B3:H3"/>
    <mergeCell ref="B4:H4"/>
  </mergeCells>
  <printOptions horizontalCentered="1"/>
  <pageMargins left="0.39370078740157483" right="0.39370078740157483" top="1.3779527559055118" bottom="0.47244094488188981" header="0.39370078740157483" footer="0.19685039370078741"/>
  <pageSetup scale="68" fitToWidth="0" fitToHeight="0" orientation="landscape" r:id="rId1"/>
  <headerFooter scaleWithDoc="0">
    <oddHeader>&amp;C&amp;G</oddHeader>
    <oddFooter>&amp;C&amp;G</oddFooter>
  </headerFooter>
  <ignoredErrors>
    <ignoredError sqref="B8:H8" numberStoredAsText="1"/>
  </ignoredErrors>
  <drawing r:id="rId2"/>
  <legacyDrawingHF r:id="rId3"/>
</worksheet>
</file>

<file path=xl/worksheets/sheet12.xml><?xml version="1.0" encoding="utf-8"?>
<worksheet xmlns="http://schemas.openxmlformats.org/spreadsheetml/2006/main" xmlns:r="http://schemas.openxmlformats.org/officeDocument/2006/relationships">
  <dimension ref="A1:K136"/>
  <sheetViews>
    <sheetView showGridLines="0" view="pageBreakPreview" topLeftCell="A124" zoomScale="70" zoomScaleNormal="55" zoomScaleSheetLayoutView="70" workbookViewId="0">
      <selection activeCell="P134" sqref="P134"/>
    </sheetView>
  </sheetViews>
  <sheetFormatPr baseColWidth="10" defaultColWidth="8.88671875" defaultRowHeight="13.8"/>
  <cols>
    <col min="1" max="1" width="30.88671875" style="43" customWidth="1"/>
    <col min="2" max="2" width="30.88671875" style="45" customWidth="1"/>
    <col min="3" max="4" width="17.88671875" style="45" customWidth="1"/>
    <col min="5" max="5" width="21.33203125" style="45" customWidth="1"/>
    <col min="6" max="8" width="17.88671875" style="45" customWidth="1"/>
    <col min="9" max="11" width="17.88671875" style="43" customWidth="1"/>
    <col min="12" max="16384" width="8.88671875" style="43"/>
  </cols>
  <sheetData>
    <row r="1" spans="1:11" ht="35.1" customHeight="1">
      <c r="A1" s="615" t="s">
        <v>154</v>
      </c>
      <c r="B1" s="616"/>
      <c r="C1" s="616"/>
      <c r="D1" s="616"/>
      <c r="E1" s="616"/>
      <c r="F1" s="616"/>
      <c r="G1" s="616"/>
      <c r="H1" s="616"/>
      <c r="I1" s="616"/>
      <c r="J1" s="616"/>
      <c r="K1" s="617"/>
    </row>
    <row r="2" spans="1:11" ht="7.5" customHeight="1">
      <c r="A2" s="183"/>
      <c r="B2" s="155"/>
      <c r="C2" s="155"/>
      <c r="D2" s="155"/>
      <c r="E2" s="155"/>
      <c r="F2" s="155"/>
      <c r="G2" s="155"/>
      <c r="H2" s="155"/>
      <c r="I2" s="155"/>
      <c r="J2" s="155"/>
      <c r="K2" s="184"/>
    </row>
    <row r="3" spans="1:11" ht="20.100000000000001" customHeight="1">
      <c r="A3" s="630" t="str">
        <f>Caratula!A9</f>
        <v>UNIDAD RESPONSABLE DEL GASTO:  35 C0 01 SECRETARÍA DE DESARROLLO RURAL Y EQUIDAD PARA LAS COMUNIDADES</v>
      </c>
      <c r="B3" s="631"/>
      <c r="C3" s="631"/>
      <c r="D3" s="631"/>
      <c r="E3" s="631"/>
      <c r="F3" s="631"/>
      <c r="G3" s="631"/>
      <c r="H3" s="631"/>
      <c r="I3" s="631"/>
      <c r="J3" s="631"/>
      <c r="K3" s="632"/>
    </row>
    <row r="4" spans="1:11" ht="20.100000000000001" customHeight="1">
      <c r="A4" s="627" t="str">
        <f>Caratula!A17</f>
        <v>PERÍODO: ENERO - JUNIO 2018</v>
      </c>
      <c r="B4" s="628"/>
      <c r="C4" s="628"/>
      <c r="D4" s="628"/>
      <c r="E4" s="628"/>
      <c r="F4" s="628"/>
      <c r="G4" s="628"/>
      <c r="H4" s="628"/>
      <c r="I4" s="628"/>
      <c r="J4" s="628"/>
      <c r="K4" s="629"/>
    </row>
    <row r="5" spans="1:11" ht="6" customHeight="1">
      <c r="A5" s="185"/>
      <c r="B5" s="156"/>
      <c r="C5" s="156"/>
      <c r="D5" s="156"/>
      <c r="E5" s="156"/>
      <c r="F5" s="156"/>
      <c r="G5" s="156"/>
      <c r="H5" s="156"/>
      <c r="I5" s="155"/>
      <c r="J5" s="155"/>
      <c r="K5" s="184"/>
    </row>
    <row r="6" spans="1:11" ht="23.1" customHeight="1">
      <c r="A6" s="624" t="s">
        <v>454</v>
      </c>
      <c r="B6" s="625"/>
      <c r="C6" s="625"/>
      <c r="D6" s="625"/>
      <c r="E6" s="625"/>
      <c r="F6" s="625"/>
      <c r="G6" s="625"/>
      <c r="H6" s="625"/>
      <c r="I6" s="625"/>
      <c r="J6" s="625"/>
      <c r="K6" s="626"/>
    </row>
    <row r="7" spans="1:11" ht="6.75" customHeight="1">
      <c r="A7" s="186"/>
      <c r="B7" s="44"/>
      <c r="C7" s="44"/>
      <c r="D7" s="44"/>
      <c r="E7" s="44"/>
      <c r="F7" s="44"/>
      <c r="G7" s="44"/>
      <c r="H7" s="44"/>
      <c r="I7" s="155"/>
      <c r="J7" s="155"/>
      <c r="K7" s="184"/>
    </row>
    <row r="8" spans="1:11" ht="25.2">
      <c r="A8" s="344" t="s">
        <v>155</v>
      </c>
      <c r="B8" s="344" t="s">
        <v>156</v>
      </c>
      <c r="C8" s="344" t="s">
        <v>157</v>
      </c>
      <c r="D8" s="344" t="s">
        <v>158</v>
      </c>
      <c r="E8" s="344" t="s">
        <v>159</v>
      </c>
      <c r="F8" s="344" t="s">
        <v>160</v>
      </c>
      <c r="G8" s="344" t="s">
        <v>161</v>
      </c>
      <c r="H8" s="344" t="s">
        <v>162</v>
      </c>
      <c r="I8" s="344" t="s">
        <v>163</v>
      </c>
      <c r="J8" s="344" t="s">
        <v>175</v>
      </c>
      <c r="K8" s="344" t="s">
        <v>164</v>
      </c>
    </row>
    <row r="9" spans="1:11" ht="13.5" customHeight="1">
      <c r="A9" s="345" t="s">
        <v>1</v>
      </c>
      <c r="B9" s="345" t="s">
        <v>2</v>
      </c>
      <c r="C9" s="345" t="s">
        <v>6</v>
      </c>
      <c r="D9" s="345" t="s">
        <v>3</v>
      </c>
      <c r="E9" s="345" t="s">
        <v>4</v>
      </c>
      <c r="F9" s="345" t="s">
        <v>5</v>
      </c>
      <c r="G9" s="345" t="s">
        <v>7</v>
      </c>
      <c r="H9" s="345" t="s">
        <v>8</v>
      </c>
      <c r="I9" s="345" t="s">
        <v>9</v>
      </c>
      <c r="J9" s="345" t="s">
        <v>10</v>
      </c>
      <c r="K9" s="345" t="s">
        <v>11</v>
      </c>
    </row>
    <row r="10" spans="1:11" ht="83.85" customHeight="1">
      <c r="A10" s="346" t="s">
        <v>385</v>
      </c>
      <c r="B10" s="347" t="s">
        <v>386</v>
      </c>
      <c r="C10" s="348" t="s">
        <v>387</v>
      </c>
      <c r="D10" s="349" t="s">
        <v>388</v>
      </c>
      <c r="E10" s="350" t="s">
        <v>389</v>
      </c>
      <c r="F10" s="348" t="s">
        <v>390</v>
      </c>
      <c r="G10" s="348" t="s">
        <v>391</v>
      </c>
      <c r="H10" s="351" t="s">
        <v>216</v>
      </c>
      <c r="I10" s="352">
        <v>463</v>
      </c>
      <c r="J10" s="352">
        <v>0</v>
      </c>
      <c r="K10" s="353">
        <v>0</v>
      </c>
    </row>
    <row r="11" spans="1:11" ht="83.85" customHeight="1">
      <c r="A11" s="346" t="s">
        <v>392</v>
      </c>
      <c r="B11" s="347" t="s">
        <v>393</v>
      </c>
      <c r="C11" s="348" t="s">
        <v>394</v>
      </c>
      <c r="D11" s="349" t="s">
        <v>388</v>
      </c>
      <c r="E11" s="350" t="s">
        <v>395</v>
      </c>
      <c r="F11" s="348" t="s">
        <v>390</v>
      </c>
      <c r="G11" s="348" t="s">
        <v>391</v>
      </c>
      <c r="H11" s="351" t="s">
        <v>216</v>
      </c>
      <c r="I11" s="352">
        <v>463</v>
      </c>
      <c r="J11" s="352">
        <v>511</v>
      </c>
      <c r="K11" s="353">
        <v>0</v>
      </c>
    </row>
    <row r="12" spans="1:11" ht="83.85" customHeight="1">
      <c r="A12" s="354" t="s">
        <v>396</v>
      </c>
      <c r="B12" s="347" t="s">
        <v>397</v>
      </c>
      <c r="C12" s="355" t="s">
        <v>398</v>
      </c>
      <c r="D12" s="349" t="s">
        <v>388</v>
      </c>
      <c r="E12" s="356" t="s">
        <v>399</v>
      </c>
      <c r="F12" s="355" t="s">
        <v>390</v>
      </c>
      <c r="G12" s="348" t="s">
        <v>391</v>
      </c>
      <c r="H12" s="351" t="s">
        <v>216</v>
      </c>
      <c r="I12" s="352">
        <v>3200</v>
      </c>
      <c r="J12" s="357">
        <v>1030</v>
      </c>
      <c r="K12" s="353">
        <v>909</v>
      </c>
    </row>
    <row r="13" spans="1:11" ht="83.85" customHeight="1">
      <c r="A13" s="354" t="s">
        <v>400</v>
      </c>
      <c r="B13" s="350" t="s">
        <v>401</v>
      </c>
      <c r="C13" s="355" t="s">
        <v>398</v>
      </c>
      <c r="D13" s="349" t="s">
        <v>388</v>
      </c>
      <c r="E13" s="350" t="s">
        <v>402</v>
      </c>
      <c r="F13" s="358" t="s">
        <v>390</v>
      </c>
      <c r="G13" s="348" t="s">
        <v>391</v>
      </c>
      <c r="H13" s="351" t="s">
        <v>216</v>
      </c>
      <c r="I13" s="352">
        <v>105</v>
      </c>
      <c r="J13" s="352">
        <v>120</v>
      </c>
      <c r="K13" s="353">
        <v>1</v>
      </c>
    </row>
    <row r="14" spans="1:11" ht="83.85" customHeight="1">
      <c r="A14" s="346" t="s">
        <v>403</v>
      </c>
      <c r="B14" s="350" t="s">
        <v>401</v>
      </c>
      <c r="C14" s="355" t="s">
        <v>398</v>
      </c>
      <c r="D14" s="450" t="s">
        <v>388</v>
      </c>
      <c r="E14" s="359" t="s">
        <v>404</v>
      </c>
      <c r="F14" s="360" t="s">
        <v>390</v>
      </c>
      <c r="G14" s="348" t="s">
        <v>391</v>
      </c>
      <c r="H14" s="451" t="s">
        <v>216</v>
      </c>
      <c r="I14" s="452">
        <v>24</v>
      </c>
      <c r="J14" s="452">
        <v>24</v>
      </c>
      <c r="K14" s="353">
        <v>0</v>
      </c>
    </row>
    <row r="15" spans="1:11" ht="83.85" customHeight="1">
      <c r="A15" s="354" t="s">
        <v>405</v>
      </c>
      <c r="B15" s="350" t="s">
        <v>406</v>
      </c>
      <c r="C15" s="355" t="s">
        <v>398</v>
      </c>
      <c r="D15" s="349" t="s">
        <v>388</v>
      </c>
      <c r="E15" s="361" t="s">
        <v>407</v>
      </c>
      <c r="F15" s="348" t="s">
        <v>390</v>
      </c>
      <c r="G15" s="348" t="s">
        <v>391</v>
      </c>
      <c r="H15" s="351" t="s">
        <v>216</v>
      </c>
      <c r="I15" s="352">
        <v>3400</v>
      </c>
      <c r="J15" s="357">
        <v>1600</v>
      </c>
      <c r="K15" s="362">
        <v>1207</v>
      </c>
    </row>
    <row r="16" spans="1:11" ht="83.85" customHeight="1">
      <c r="A16" s="363" t="s">
        <v>408</v>
      </c>
      <c r="B16" s="364" t="s">
        <v>409</v>
      </c>
      <c r="C16" s="365" t="s">
        <v>398</v>
      </c>
      <c r="D16" s="351" t="s">
        <v>388</v>
      </c>
      <c r="E16" s="366" t="s">
        <v>410</v>
      </c>
      <c r="F16" s="367" t="s">
        <v>390</v>
      </c>
      <c r="G16" s="368" t="s">
        <v>391</v>
      </c>
      <c r="H16" s="369" t="s">
        <v>411</v>
      </c>
      <c r="I16" s="353">
        <v>8500</v>
      </c>
      <c r="J16" s="362">
        <v>3000</v>
      </c>
      <c r="K16" s="362">
        <v>2313</v>
      </c>
    </row>
    <row r="17" spans="1:11" ht="71.400000000000006">
      <c r="A17" s="350" t="s">
        <v>412</v>
      </c>
      <c r="B17" s="370" t="s">
        <v>413</v>
      </c>
      <c r="C17" s="355" t="s">
        <v>398</v>
      </c>
      <c r="D17" s="349" t="s">
        <v>388</v>
      </c>
      <c r="E17" s="350" t="s">
        <v>414</v>
      </c>
      <c r="F17" s="348" t="s">
        <v>390</v>
      </c>
      <c r="G17" s="355" t="s">
        <v>391</v>
      </c>
      <c r="H17" s="371" t="s">
        <v>415</v>
      </c>
      <c r="I17" s="353">
        <v>47</v>
      </c>
      <c r="J17" s="353">
        <v>192</v>
      </c>
      <c r="K17" s="353">
        <v>0</v>
      </c>
    </row>
    <row r="18" spans="1:11" ht="243" customHeight="1">
      <c r="A18" s="372" t="s">
        <v>416</v>
      </c>
      <c r="B18" s="372" t="s">
        <v>417</v>
      </c>
      <c r="C18" s="373" t="s">
        <v>418</v>
      </c>
      <c r="D18" s="390" t="s">
        <v>388</v>
      </c>
      <c r="E18" s="374" t="s">
        <v>419</v>
      </c>
      <c r="F18" s="375" t="s">
        <v>420</v>
      </c>
      <c r="G18" s="355" t="s">
        <v>391</v>
      </c>
      <c r="H18" s="371" t="s">
        <v>301</v>
      </c>
      <c r="I18" s="369">
        <v>832</v>
      </c>
      <c r="J18" s="369">
        <v>0</v>
      </c>
      <c r="K18" s="369">
        <v>177</v>
      </c>
    </row>
    <row r="19" spans="1:11" ht="14.4">
      <c r="A19" s="376"/>
      <c r="B19" s="377"/>
      <c r="C19" s="377"/>
      <c r="D19" s="377"/>
      <c r="E19" s="377"/>
      <c r="F19" s="377"/>
      <c r="G19" s="377"/>
      <c r="H19" s="377"/>
      <c r="I19" s="378"/>
      <c r="J19" s="378"/>
      <c r="K19" s="378"/>
    </row>
    <row r="20" spans="1:11" ht="36" customHeight="1">
      <c r="A20" s="618" t="s">
        <v>455</v>
      </c>
      <c r="B20" s="619"/>
      <c r="C20" s="619"/>
      <c r="D20" s="619"/>
      <c r="E20" s="619"/>
      <c r="F20" s="619"/>
      <c r="G20" s="619"/>
      <c r="H20" s="619"/>
      <c r="I20" s="619"/>
      <c r="J20" s="619"/>
      <c r="K20" s="620"/>
    </row>
    <row r="21" spans="1:11">
      <c r="A21" s="379"/>
      <c r="B21" s="380"/>
      <c r="C21" s="380"/>
      <c r="D21" s="380"/>
      <c r="E21" s="380"/>
      <c r="F21" s="380"/>
      <c r="G21" s="380"/>
      <c r="H21" s="380"/>
      <c r="I21" s="381"/>
      <c r="J21" s="381"/>
      <c r="K21" s="382"/>
    </row>
    <row r="22" spans="1:11" s="45" customFormat="1" ht="37.799999999999997">
      <c r="A22" s="344" t="s">
        <v>421</v>
      </c>
      <c r="B22" s="344" t="s">
        <v>422</v>
      </c>
      <c r="C22" s="344" t="s">
        <v>423</v>
      </c>
      <c r="D22" s="344" t="s">
        <v>424</v>
      </c>
      <c r="E22" s="344" t="s">
        <v>425</v>
      </c>
      <c r="F22" s="344" t="s">
        <v>426</v>
      </c>
      <c r="G22" s="344" t="s">
        <v>427</v>
      </c>
      <c r="H22" s="344" t="s">
        <v>428</v>
      </c>
      <c r="I22" s="344" t="s">
        <v>429</v>
      </c>
      <c r="J22" s="344" t="s">
        <v>430</v>
      </c>
      <c r="K22" s="344" t="s">
        <v>431</v>
      </c>
    </row>
    <row r="23" spans="1:11" s="45" customFormat="1" ht="64.8">
      <c r="A23" s="383" t="s">
        <v>432</v>
      </c>
      <c r="B23" s="383" t="s">
        <v>433</v>
      </c>
      <c r="C23" s="348" t="s">
        <v>387</v>
      </c>
      <c r="D23" s="351" t="s">
        <v>434</v>
      </c>
      <c r="E23" s="350" t="s">
        <v>435</v>
      </c>
      <c r="F23" s="348" t="s">
        <v>390</v>
      </c>
      <c r="G23" s="348" t="s">
        <v>391</v>
      </c>
      <c r="H23" s="351" t="s">
        <v>216</v>
      </c>
      <c r="I23" s="351">
        <v>24</v>
      </c>
      <c r="J23" s="351">
        <v>500</v>
      </c>
      <c r="K23" s="369">
        <v>0</v>
      </c>
    </row>
    <row r="24" spans="1:11" ht="54">
      <c r="A24" s="383" t="s">
        <v>436</v>
      </c>
      <c r="B24" s="384" t="s">
        <v>437</v>
      </c>
      <c r="C24" s="348" t="s">
        <v>394</v>
      </c>
      <c r="D24" s="349" t="s">
        <v>388</v>
      </c>
      <c r="E24" s="350" t="s">
        <v>438</v>
      </c>
      <c r="F24" s="348" t="s">
        <v>390</v>
      </c>
      <c r="G24" s="348" t="s">
        <v>391</v>
      </c>
      <c r="H24" s="351" t="s">
        <v>216</v>
      </c>
      <c r="I24" s="351">
        <v>24</v>
      </c>
      <c r="J24" s="351">
        <v>40</v>
      </c>
      <c r="K24" s="369">
        <v>0</v>
      </c>
    </row>
    <row r="25" spans="1:11" ht="70.5" customHeight="1">
      <c r="A25" s="383" t="s">
        <v>439</v>
      </c>
      <c r="B25" s="384" t="s">
        <v>440</v>
      </c>
      <c r="C25" s="355" t="s">
        <v>398</v>
      </c>
      <c r="D25" s="349" t="s">
        <v>388</v>
      </c>
      <c r="E25" s="356" t="s">
        <v>441</v>
      </c>
      <c r="F25" s="355" t="s">
        <v>390</v>
      </c>
      <c r="G25" s="348" t="s">
        <v>391</v>
      </c>
      <c r="H25" s="351" t="s">
        <v>216</v>
      </c>
      <c r="I25" s="351">
        <v>24</v>
      </c>
      <c r="J25" s="351">
        <v>500</v>
      </c>
      <c r="K25" s="369">
        <v>0</v>
      </c>
    </row>
    <row r="26" spans="1:11" ht="40.799999999999997">
      <c r="A26" s="383" t="s">
        <v>442</v>
      </c>
      <c r="B26" s="383" t="s">
        <v>443</v>
      </c>
      <c r="C26" s="355" t="s">
        <v>398</v>
      </c>
      <c r="D26" s="349" t="s">
        <v>388</v>
      </c>
      <c r="E26" s="350" t="s">
        <v>444</v>
      </c>
      <c r="F26" s="348" t="s">
        <v>390</v>
      </c>
      <c r="G26" s="348" t="s">
        <v>391</v>
      </c>
      <c r="H26" s="351" t="s">
        <v>216</v>
      </c>
      <c r="I26" s="351">
        <v>6</v>
      </c>
      <c r="J26" s="351">
        <v>500</v>
      </c>
      <c r="K26" s="369">
        <v>0</v>
      </c>
    </row>
    <row r="27" spans="1:11" ht="76.5" customHeight="1">
      <c r="A27" s="383" t="s">
        <v>445</v>
      </c>
      <c r="B27" s="385" t="s">
        <v>446</v>
      </c>
      <c r="C27" s="386" t="s">
        <v>418</v>
      </c>
      <c r="D27" s="349" t="s">
        <v>388</v>
      </c>
      <c r="E27" s="383" t="s">
        <v>447</v>
      </c>
      <c r="F27" s="387" t="s">
        <v>390</v>
      </c>
      <c r="G27" s="388" t="s">
        <v>391</v>
      </c>
      <c r="H27" s="389" t="s">
        <v>415</v>
      </c>
      <c r="I27" s="389">
        <v>48</v>
      </c>
      <c r="J27" s="389">
        <v>40</v>
      </c>
      <c r="K27" s="389">
        <v>40</v>
      </c>
    </row>
    <row r="28" spans="1:11" ht="64.8">
      <c r="A28" s="383" t="s">
        <v>448</v>
      </c>
      <c r="B28" s="383" t="s">
        <v>449</v>
      </c>
      <c r="C28" s="386" t="s">
        <v>418</v>
      </c>
      <c r="D28" s="390" t="s">
        <v>388</v>
      </c>
      <c r="E28" s="383" t="s">
        <v>450</v>
      </c>
      <c r="F28" s="388" t="s">
        <v>390</v>
      </c>
      <c r="G28" s="388" t="s">
        <v>391</v>
      </c>
      <c r="H28" s="389" t="s">
        <v>301</v>
      </c>
      <c r="I28" s="389">
        <v>36</v>
      </c>
      <c r="J28" s="389">
        <v>40</v>
      </c>
      <c r="K28" s="389">
        <v>0</v>
      </c>
    </row>
    <row r="29" spans="1:11" ht="54">
      <c r="A29" s="383" t="s">
        <v>451</v>
      </c>
      <c r="B29" s="383" t="s">
        <v>452</v>
      </c>
      <c r="C29" s="386" t="s">
        <v>418</v>
      </c>
      <c r="D29" s="388" t="s">
        <v>388</v>
      </c>
      <c r="E29" s="383" t="s">
        <v>453</v>
      </c>
      <c r="F29" s="386" t="s">
        <v>420</v>
      </c>
      <c r="G29" s="388" t="s">
        <v>391</v>
      </c>
      <c r="H29" s="388" t="s">
        <v>301</v>
      </c>
      <c r="I29" s="389">
        <v>96</v>
      </c>
      <c r="J29" s="389">
        <v>0</v>
      </c>
      <c r="K29" s="389">
        <v>0</v>
      </c>
    </row>
    <row r="30" spans="1:11">
      <c r="A30" s="378"/>
      <c r="B30" s="377"/>
      <c r="C30" s="377"/>
      <c r="D30" s="377"/>
      <c r="E30" s="377"/>
      <c r="F30" s="377"/>
      <c r="G30" s="377"/>
      <c r="H30" s="377"/>
      <c r="I30" s="378"/>
      <c r="J30" s="378"/>
      <c r="K30" s="378"/>
    </row>
    <row r="31" spans="1:11" ht="29.25" customHeight="1">
      <c r="A31" s="618" t="s">
        <v>550</v>
      </c>
      <c r="B31" s="619"/>
      <c r="C31" s="619"/>
      <c r="D31" s="619"/>
      <c r="E31" s="619"/>
      <c r="F31" s="619"/>
      <c r="G31" s="619"/>
      <c r="H31" s="619"/>
      <c r="I31" s="619"/>
      <c r="J31" s="619"/>
      <c r="K31" s="620"/>
    </row>
    <row r="32" spans="1:11">
      <c r="A32" s="379"/>
      <c r="B32" s="380"/>
      <c r="C32" s="380"/>
      <c r="D32" s="380"/>
      <c r="E32" s="380"/>
      <c r="F32" s="380"/>
      <c r="G32" s="380"/>
      <c r="H32" s="380"/>
      <c r="I32" s="381"/>
      <c r="J32" s="381"/>
      <c r="K32" s="382"/>
    </row>
    <row r="33" spans="1:11" ht="35.25" customHeight="1">
      <c r="A33" s="344" t="s">
        <v>155</v>
      </c>
      <c r="B33" s="344" t="s">
        <v>156</v>
      </c>
      <c r="C33" s="344" t="s">
        <v>157</v>
      </c>
      <c r="D33" s="344" t="s">
        <v>158</v>
      </c>
      <c r="E33" s="344" t="s">
        <v>159</v>
      </c>
      <c r="F33" s="344" t="s">
        <v>160</v>
      </c>
      <c r="G33" s="344" t="s">
        <v>161</v>
      </c>
      <c r="H33" s="344" t="s">
        <v>162</v>
      </c>
      <c r="I33" s="344" t="s">
        <v>163</v>
      </c>
      <c r="J33" s="344" t="s">
        <v>175</v>
      </c>
      <c r="K33" s="344" t="s">
        <v>164</v>
      </c>
    </row>
    <row r="34" spans="1:11">
      <c r="A34" s="345" t="s">
        <v>1</v>
      </c>
      <c r="B34" s="345" t="s">
        <v>2</v>
      </c>
      <c r="C34" s="345" t="s">
        <v>6</v>
      </c>
      <c r="D34" s="345" t="s">
        <v>3</v>
      </c>
      <c r="E34" s="345" t="s">
        <v>4</v>
      </c>
      <c r="F34" s="345" t="s">
        <v>5</v>
      </c>
      <c r="G34" s="345" t="s">
        <v>7</v>
      </c>
      <c r="H34" s="345" t="s">
        <v>8</v>
      </c>
      <c r="I34" s="345" t="s">
        <v>9</v>
      </c>
      <c r="J34" s="345" t="s">
        <v>10</v>
      </c>
      <c r="K34" s="345" t="s">
        <v>11</v>
      </c>
    </row>
    <row r="35" spans="1:11" ht="48" customHeight="1">
      <c r="A35" s="403" t="s">
        <v>471</v>
      </c>
      <c r="B35" s="403" t="s">
        <v>472</v>
      </c>
      <c r="C35" s="403" t="s">
        <v>473</v>
      </c>
      <c r="D35" s="403" t="s">
        <v>474</v>
      </c>
      <c r="E35" s="403" t="s">
        <v>475</v>
      </c>
      <c r="F35" s="403" t="s">
        <v>227</v>
      </c>
      <c r="G35" s="403" t="s">
        <v>476</v>
      </c>
      <c r="H35" s="403" t="s">
        <v>477</v>
      </c>
      <c r="I35" s="403">
        <v>521</v>
      </c>
      <c r="J35" s="403">
        <v>52</v>
      </c>
      <c r="K35" s="403" t="s">
        <v>478</v>
      </c>
    </row>
    <row r="36" spans="1:11" ht="30.6">
      <c r="A36" s="403" t="s">
        <v>479</v>
      </c>
      <c r="B36" s="403" t="s">
        <v>480</v>
      </c>
      <c r="C36" s="403" t="s">
        <v>481</v>
      </c>
      <c r="D36" s="403" t="s">
        <v>482</v>
      </c>
      <c r="E36" s="403" t="s">
        <v>483</v>
      </c>
      <c r="F36" s="403" t="s">
        <v>227</v>
      </c>
      <c r="G36" s="403" t="s">
        <v>476</v>
      </c>
      <c r="H36" s="403" t="s">
        <v>477</v>
      </c>
      <c r="I36" s="403">
        <v>521</v>
      </c>
      <c r="J36" s="403">
        <v>52</v>
      </c>
      <c r="K36" s="403" t="s">
        <v>478</v>
      </c>
    </row>
    <row r="37" spans="1:11" ht="40.799999999999997">
      <c r="A37" s="403" t="s">
        <v>484</v>
      </c>
      <c r="B37" s="403" t="s">
        <v>485</v>
      </c>
      <c r="C37" s="403" t="s">
        <v>486</v>
      </c>
      <c r="D37" s="403" t="s">
        <v>482</v>
      </c>
      <c r="E37" s="403" t="s">
        <v>487</v>
      </c>
      <c r="F37" s="403" t="s">
        <v>227</v>
      </c>
      <c r="G37" s="403" t="s">
        <v>476</v>
      </c>
      <c r="H37" s="403" t="s">
        <v>477</v>
      </c>
      <c r="I37" s="403">
        <v>140</v>
      </c>
      <c r="J37" s="403">
        <v>37</v>
      </c>
      <c r="K37" s="403" t="s">
        <v>478</v>
      </c>
    </row>
    <row r="38" spans="1:11" ht="40.799999999999997">
      <c r="A38" s="403" t="s">
        <v>488</v>
      </c>
      <c r="B38" s="403" t="s">
        <v>489</v>
      </c>
      <c r="C38" s="403" t="s">
        <v>486</v>
      </c>
      <c r="D38" s="403" t="s">
        <v>482</v>
      </c>
      <c r="E38" s="403" t="s">
        <v>490</v>
      </c>
      <c r="F38" s="403" t="s">
        <v>227</v>
      </c>
      <c r="G38" s="403" t="s">
        <v>476</v>
      </c>
      <c r="H38" s="403" t="s">
        <v>477</v>
      </c>
      <c r="I38" s="403">
        <v>69</v>
      </c>
      <c r="J38" s="403">
        <v>7</v>
      </c>
      <c r="K38" s="403" t="s">
        <v>478</v>
      </c>
    </row>
    <row r="39" spans="1:11" ht="40.799999999999997">
      <c r="A39" s="403" t="s">
        <v>491</v>
      </c>
      <c r="B39" s="403" t="s">
        <v>492</v>
      </c>
      <c r="C39" s="403" t="s">
        <v>486</v>
      </c>
      <c r="D39" s="403" t="s">
        <v>482</v>
      </c>
      <c r="E39" s="403" t="s">
        <v>493</v>
      </c>
      <c r="F39" s="403" t="s">
        <v>227</v>
      </c>
      <c r="G39" s="403" t="s">
        <v>476</v>
      </c>
      <c r="H39" s="403" t="s">
        <v>477</v>
      </c>
      <c r="I39" s="403">
        <v>300</v>
      </c>
      <c r="J39" s="403">
        <v>8</v>
      </c>
      <c r="K39" s="403" t="s">
        <v>478</v>
      </c>
    </row>
    <row r="40" spans="1:11" ht="51">
      <c r="A40" s="403" t="s">
        <v>494</v>
      </c>
      <c r="B40" s="403" t="s">
        <v>495</v>
      </c>
      <c r="C40" s="403" t="s">
        <v>496</v>
      </c>
      <c r="D40" s="403" t="s">
        <v>474</v>
      </c>
      <c r="E40" s="403" t="s">
        <v>497</v>
      </c>
      <c r="F40" s="403" t="s">
        <v>227</v>
      </c>
      <c r="G40" s="403" t="s">
        <v>476</v>
      </c>
      <c r="H40" s="403" t="s">
        <v>498</v>
      </c>
      <c r="I40" s="403">
        <v>521</v>
      </c>
      <c r="J40" s="403">
        <v>0</v>
      </c>
      <c r="K40" s="403" t="s">
        <v>478</v>
      </c>
    </row>
    <row r="41" spans="1:11" ht="30.6">
      <c r="A41" s="403" t="s">
        <v>499</v>
      </c>
      <c r="B41" s="403" t="s">
        <v>500</v>
      </c>
      <c r="C41" s="403" t="s">
        <v>496</v>
      </c>
      <c r="D41" s="403" t="s">
        <v>474</v>
      </c>
      <c r="E41" s="403" t="s">
        <v>501</v>
      </c>
      <c r="F41" s="403" t="s">
        <v>227</v>
      </c>
      <c r="G41" s="403" t="s">
        <v>476</v>
      </c>
      <c r="H41" s="403" t="s">
        <v>477</v>
      </c>
      <c r="I41" s="403">
        <v>521</v>
      </c>
      <c r="J41" s="403">
        <v>52</v>
      </c>
      <c r="K41" s="403" t="s">
        <v>478</v>
      </c>
    </row>
    <row r="42" spans="1:11" ht="63" customHeight="1">
      <c r="A42" s="403" t="s">
        <v>502</v>
      </c>
      <c r="B42" s="403" t="s">
        <v>503</v>
      </c>
      <c r="C42" s="403" t="s">
        <v>496</v>
      </c>
      <c r="D42" s="403" t="s">
        <v>474</v>
      </c>
      <c r="E42" s="403" t="s">
        <v>504</v>
      </c>
      <c r="F42" s="403" t="s">
        <v>227</v>
      </c>
      <c r="G42" s="403" t="s">
        <v>476</v>
      </c>
      <c r="H42" s="403" t="s">
        <v>498</v>
      </c>
      <c r="I42" s="403">
        <v>521</v>
      </c>
      <c r="J42" s="403">
        <v>0</v>
      </c>
      <c r="K42" s="403" t="s">
        <v>478</v>
      </c>
    </row>
    <row r="44" spans="1:11" ht="27.75" customHeight="1">
      <c r="A44" s="618" t="s">
        <v>551</v>
      </c>
      <c r="B44" s="619"/>
      <c r="C44" s="619"/>
      <c r="D44" s="619"/>
      <c r="E44" s="619"/>
      <c r="F44" s="619"/>
      <c r="G44" s="619"/>
      <c r="H44" s="619"/>
      <c r="I44" s="619"/>
      <c r="J44" s="619"/>
      <c r="K44" s="620"/>
    </row>
    <row r="45" spans="1:11">
      <c r="A45" s="379"/>
      <c r="B45" s="380"/>
      <c r="C45" s="417"/>
      <c r="D45" s="417"/>
      <c r="E45" s="380"/>
      <c r="F45" s="417"/>
      <c r="G45" s="417"/>
      <c r="H45" s="417"/>
      <c r="I45" s="381"/>
      <c r="J45" s="381"/>
      <c r="K45" s="382"/>
    </row>
    <row r="46" spans="1:11" ht="25.2">
      <c r="A46" s="344" t="s">
        <v>155</v>
      </c>
      <c r="B46" s="344" t="s">
        <v>156</v>
      </c>
      <c r="C46" s="344" t="s">
        <v>157</v>
      </c>
      <c r="D46" s="344" t="s">
        <v>158</v>
      </c>
      <c r="E46" s="344" t="s">
        <v>159</v>
      </c>
      <c r="F46" s="344" t="s">
        <v>160</v>
      </c>
      <c r="G46" s="344" t="s">
        <v>161</v>
      </c>
      <c r="H46" s="344" t="s">
        <v>162</v>
      </c>
      <c r="I46" s="344" t="s">
        <v>163</v>
      </c>
      <c r="J46" s="344" t="s">
        <v>175</v>
      </c>
      <c r="K46" s="344" t="s">
        <v>164</v>
      </c>
    </row>
    <row r="47" spans="1:11">
      <c r="A47" s="633" t="s">
        <v>552</v>
      </c>
      <c r="B47" s="633"/>
      <c r="C47" s="633"/>
      <c r="D47" s="633"/>
      <c r="E47" s="633"/>
      <c r="F47" s="633"/>
      <c r="G47" s="633"/>
      <c r="H47" s="633"/>
      <c r="I47" s="633"/>
      <c r="J47" s="633"/>
      <c r="K47" s="633"/>
    </row>
    <row r="48" spans="1:11" ht="91.8">
      <c r="A48" s="418" t="s">
        <v>553</v>
      </c>
      <c r="B48" s="418" t="s">
        <v>554</v>
      </c>
      <c r="C48" s="403" t="s">
        <v>387</v>
      </c>
      <c r="D48" s="403" t="s">
        <v>555</v>
      </c>
      <c r="E48" s="418" t="s">
        <v>556</v>
      </c>
      <c r="F48" s="403" t="s">
        <v>390</v>
      </c>
      <c r="G48" s="403" t="s">
        <v>557</v>
      </c>
      <c r="H48" s="403" t="s">
        <v>558</v>
      </c>
      <c r="I48" s="439" t="s">
        <v>784</v>
      </c>
      <c r="J48" s="418" t="s">
        <v>559</v>
      </c>
      <c r="K48" s="439" t="s">
        <v>784</v>
      </c>
    </row>
    <row r="49" spans="1:11" ht="81.599999999999994">
      <c r="A49" s="418" t="s">
        <v>560</v>
      </c>
      <c r="B49" s="418" t="s">
        <v>561</v>
      </c>
      <c r="C49" s="403" t="s">
        <v>481</v>
      </c>
      <c r="D49" s="403" t="s">
        <v>555</v>
      </c>
      <c r="E49" s="418" t="s">
        <v>562</v>
      </c>
      <c r="F49" s="403" t="s">
        <v>390</v>
      </c>
      <c r="G49" s="403" t="s">
        <v>557</v>
      </c>
      <c r="H49" s="403" t="s">
        <v>558</v>
      </c>
      <c r="I49" s="439" t="s">
        <v>784</v>
      </c>
      <c r="J49" s="418" t="s">
        <v>563</v>
      </c>
      <c r="K49" s="439" t="s">
        <v>784</v>
      </c>
    </row>
    <row r="50" spans="1:11" ht="61.2">
      <c r="A50" s="418" t="s">
        <v>564</v>
      </c>
      <c r="B50" s="418" t="s">
        <v>565</v>
      </c>
      <c r="C50" s="403" t="s">
        <v>398</v>
      </c>
      <c r="D50" s="403" t="s">
        <v>566</v>
      </c>
      <c r="E50" s="418" t="s">
        <v>567</v>
      </c>
      <c r="F50" s="403" t="s">
        <v>568</v>
      </c>
      <c r="G50" s="403" t="s">
        <v>557</v>
      </c>
      <c r="H50" s="403" t="s">
        <v>558</v>
      </c>
      <c r="I50" s="439" t="s">
        <v>784</v>
      </c>
      <c r="J50" s="418" t="s">
        <v>569</v>
      </c>
      <c r="K50" s="439" t="s">
        <v>784</v>
      </c>
    </row>
    <row r="51" spans="1:11" ht="39" customHeight="1">
      <c r="A51" s="418" t="s">
        <v>570</v>
      </c>
      <c r="B51" s="418" t="s">
        <v>571</v>
      </c>
      <c r="C51" s="403" t="s">
        <v>398</v>
      </c>
      <c r="D51" s="403" t="s">
        <v>566</v>
      </c>
      <c r="E51" s="418" t="s">
        <v>572</v>
      </c>
      <c r="F51" s="403" t="s">
        <v>390</v>
      </c>
      <c r="G51" s="403" t="s">
        <v>557</v>
      </c>
      <c r="H51" s="403" t="s">
        <v>558</v>
      </c>
      <c r="I51" s="439" t="s">
        <v>784</v>
      </c>
      <c r="J51" s="418" t="s">
        <v>573</v>
      </c>
      <c r="K51" s="439" t="s">
        <v>784</v>
      </c>
    </row>
    <row r="52" spans="1:11" ht="40.799999999999997">
      <c r="A52" s="418" t="s">
        <v>574</v>
      </c>
      <c r="B52" s="418" t="s">
        <v>575</v>
      </c>
      <c r="C52" s="403" t="s">
        <v>398</v>
      </c>
      <c r="D52" s="403" t="s">
        <v>566</v>
      </c>
      <c r="E52" s="418" t="s">
        <v>576</v>
      </c>
      <c r="F52" s="403" t="s">
        <v>390</v>
      </c>
      <c r="G52" s="403" t="s">
        <v>557</v>
      </c>
      <c r="H52" s="403" t="s">
        <v>558</v>
      </c>
      <c r="I52" s="439" t="s">
        <v>784</v>
      </c>
      <c r="J52" s="419">
        <v>1</v>
      </c>
      <c r="K52" s="439" t="s">
        <v>784</v>
      </c>
    </row>
    <row r="53" spans="1:11" ht="43.5" customHeight="1">
      <c r="A53" s="418" t="s">
        <v>577</v>
      </c>
      <c r="B53" s="418" t="s">
        <v>578</v>
      </c>
      <c r="C53" s="403" t="s">
        <v>398</v>
      </c>
      <c r="D53" s="403" t="s">
        <v>566</v>
      </c>
      <c r="E53" s="418" t="s">
        <v>579</v>
      </c>
      <c r="F53" s="403" t="s">
        <v>390</v>
      </c>
      <c r="G53" s="403" t="s">
        <v>557</v>
      </c>
      <c r="H53" s="403" t="s">
        <v>558</v>
      </c>
      <c r="I53" s="439" t="s">
        <v>784</v>
      </c>
      <c r="J53" s="420">
        <v>1</v>
      </c>
      <c r="K53" s="439" t="s">
        <v>784</v>
      </c>
    </row>
    <row r="54" spans="1:11" ht="40.799999999999997">
      <c r="A54" s="418" t="s">
        <v>580</v>
      </c>
      <c r="B54" s="418" t="s">
        <v>581</v>
      </c>
      <c r="C54" s="403" t="s">
        <v>398</v>
      </c>
      <c r="D54" s="403" t="s">
        <v>566</v>
      </c>
      <c r="E54" s="418" t="s">
        <v>582</v>
      </c>
      <c r="F54" s="403" t="s">
        <v>390</v>
      </c>
      <c r="G54" s="403" t="s">
        <v>557</v>
      </c>
      <c r="H54" s="403" t="s">
        <v>558</v>
      </c>
      <c r="I54" s="439" t="s">
        <v>784</v>
      </c>
      <c r="J54" s="418" t="s">
        <v>569</v>
      </c>
      <c r="K54" s="439" t="s">
        <v>784</v>
      </c>
    </row>
    <row r="55" spans="1:11" ht="71.400000000000006">
      <c r="A55" s="418" t="s">
        <v>583</v>
      </c>
      <c r="B55" s="418" t="s">
        <v>584</v>
      </c>
      <c r="C55" s="403" t="s">
        <v>398</v>
      </c>
      <c r="D55" s="403" t="s">
        <v>566</v>
      </c>
      <c r="E55" s="418" t="s">
        <v>585</v>
      </c>
      <c r="F55" s="403" t="s">
        <v>390</v>
      </c>
      <c r="G55" s="403" t="s">
        <v>557</v>
      </c>
      <c r="H55" s="403" t="s">
        <v>558</v>
      </c>
      <c r="I55" s="439" t="s">
        <v>784</v>
      </c>
      <c r="J55" s="418" t="s">
        <v>569</v>
      </c>
      <c r="K55" s="439" t="s">
        <v>784</v>
      </c>
    </row>
    <row r="56" spans="1:11" ht="75.75" customHeight="1">
      <c r="A56" s="418" t="s">
        <v>586</v>
      </c>
      <c r="B56" s="418" t="s">
        <v>587</v>
      </c>
      <c r="C56" s="403" t="s">
        <v>398</v>
      </c>
      <c r="D56" s="403" t="s">
        <v>566</v>
      </c>
      <c r="E56" s="418" t="s">
        <v>588</v>
      </c>
      <c r="F56" s="403" t="s">
        <v>390</v>
      </c>
      <c r="G56" s="403" t="s">
        <v>557</v>
      </c>
      <c r="H56" s="403" t="s">
        <v>558</v>
      </c>
      <c r="I56" s="439" t="s">
        <v>784</v>
      </c>
      <c r="J56" s="418" t="s">
        <v>569</v>
      </c>
      <c r="K56" s="439" t="s">
        <v>784</v>
      </c>
    </row>
    <row r="57" spans="1:11" ht="90.75" customHeight="1">
      <c r="A57" s="418" t="s">
        <v>589</v>
      </c>
      <c r="B57" s="418" t="s">
        <v>590</v>
      </c>
      <c r="C57" s="403" t="s">
        <v>398</v>
      </c>
      <c r="D57" s="403" t="s">
        <v>566</v>
      </c>
      <c r="E57" s="418" t="s">
        <v>591</v>
      </c>
      <c r="F57" s="403" t="s">
        <v>390</v>
      </c>
      <c r="G57" s="403" t="s">
        <v>557</v>
      </c>
      <c r="H57" s="403" t="s">
        <v>558</v>
      </c>
      <c r="I57" s="439" t="s">
        <v>784</v>
      </c>
      <c r="J57" s="418" t="s">
        <v>563</v>
      </c>
      <c r="K57" s="439" t="s">
        <v>784</v>
      </c>
    </row>
    <row r="58" spans="1:11" ht="113.25" customHeight="1">
      <c r="A58" s="418" t="s">
        <v>592</v>
      </c>
      <c r="B58" s="418" t="s">
        <v>593</v>
      </c>
      <c r="C58" s="403" t="s">
        <v>398</v>
      </c>
      <c r="D58" s="403" t="s">
        <v>566</v>
      </c>
      <c r="E58" s="418" t="s">
        <v>594</v>
      </c>
      <c r="F58" s="403" t="s">
        <v>390</v>
      </c>
      <c r="G58" s="403" t="s">
        <v>557</v>
      </c>
      <c r="H58" s="403" t="s">
        <v>558</v>
      </c>
      <c r="I58" s="439" t="s">
        <v>784</v>
      </c>
      <c r="J58" s="418" t="s">
        <v>563</v>
      </c>
      <c r="K58" s="439" t="s">
        <v>784</v>
      </c>
    </row>
    <row r="59" spans="1:11" ht="74.25" customHeight="1">
      <c r="A59" s="418" t="s">
        <v>595</v>
      </c>
      <c r="B59" s="418" t="s">
        <v>596</v>
      </c>
      <c r="C59" s="403" t="s">
        <v>398</v>
      </c>
      <c r="D59" s="403" t="s">
        <v>566</v>
      </c>
      <c r="E59" s="418" t="s">
        <v>597</v>
      </c>
      <c r="F59" s="403" t="s">
        <v>390</v>
      </c>
      <c r="G59" s="403" t="s">
        <v>557</v>
      </c>
      <c r="H59" s="403" t="s">
        <v>558</v>
      </c>
      <c r="I59" s="439" t="s">
        <v>784</v>
      </c>
      <c r="J59" s="420">
        <v>1</v>
      </c>
      <c r="K59" s="439" t="s">
        <v>784</v>
      </c>
    </row>
    <row r="60" spans="1:11" ht="148.5" customHeight="1">
      <c r="A60" s="418" t="s">
        <v>598</v>
      </c>
      <c r="B60" s="418" t="s">
        <v>599</v>
      </c>
      <c r="C60" s="403" t="s">
        <v>418</v>
      </c>
      <c r="D60" s="403" t="s">
        <v>566</v>
      </c>
      <c r="E60" s="418" t="s">
        <v>600</v>
      </c>
      <c r="F60" s="403" t="s">
        <v>568</v>
      </c>
      <c r="G60" s="403" t="s">
        <v>557</v>
      </c>
      <c r="H60" s="403" t="s">
        <v>558</v>
      </c>
      <c r="I60" s="439" t="s">
        <v>784</v>
      </c>
      <c r="J60" s="418" t="s">
        <v>563</v>
      </c>
      <c r="K60" s="439" t="s">
        <v>784</v>
      </c>
    </row>
    <row r="61" spans="1:11" ht="113.25" customHeight="1">
      <c r="A61" s="418" t="s">
        <v>601</v>
      </c>
      <c r="B61" s="418" t="s">
        <v>602</v>
      </c>
      <c r="C61" s="403" t="s">
        <v>418</v>
      </c>
      <c r="D61" s="403" t="s">
        <v>566</v>
      </c>
      <c r="E61" s="418" t="s">
        <v>603</v>
      </c>
      <c r="F61" s="403" t="s">
        <v>420</v>
      </c>
      <c r="G61" s="403" t="s">
        <v>557</v>
      </c>
      <c r="H61" s="403" t="s">
        <v>558</v>
      </c>
      <c r="I61" s="439" t="s">
        <v>784</v>
      </c>
      <c r="J61" s="418" t="s">
        <v>604</v>
      </c>
      <c r="K61" s="439" t="s">
        <v>784</v>
      </c>
    </row>
    <row r="63" spans="1:11" ht="26.25" customHeight="1">
      <c r="A63" s="618" t="s">
        <v>605</v>
      </c>
      <c r="B63" s="619"/>
      <c r="C63" s="619"/>
      <c r="D63" s="619"/>
      <c r="E63" s="619"/>
      <c r="F63" s="619"/>
      <c r="G63" s="619"/>
      <c r="H63" s="619"/>
      <c r="I63" s="619"/>
      <c r="J63" s="619"/>
      <c r="K63" s="620"/>
    </row>
    <row r="64" spans="1:11">
      <c r="A64" s="379"/>
      <c r="B64" s="380"/>
      <c r="C64" s="417"/>
      <c r="D64" s="417"/>
      <c r="E64" s="380"/>
      <c r="F64" s="417"/>
      <c r="G64" s="417"/>
      <c r="H64" s="417"/>
      <c r="I64" s="381"/>
      <c r="J64" s="381"/>
      <c r="K64" s="382"/>
    </row>
    <row r="65" spans="1:11" ht="25.2">
      <c r="A65" s="344" t="s">
        <v>155</v>
      </c>
      <c r="B65" s="344" t="s">
        <v>156</v>
      </c>
      <c r="C65" s="344" t="s">
        <v>157</v>
      </c>
      <c r="D65" s="344" t="s">
        <v>158</v>
      </c>
      <c r="E65" s="344" t="s">
        <v>159</v>
      </c>
      <c r="F65" s="344" t="s">
        <v>160</v>
      </c>
      <c r="G65" s="344" t="s">
        <v>161</v>
      </c>
      <c r="H65" s="344" t="s">
        <v>162</v>
      </c>
      <c r="I65" s="344" t="s">
        <v>163</v>
      </c>
      <c r="J65" s="344" t="s">
        <v>175</v>
      </c>
      <c r="K65" s="344" t="s">
        <v>164</v>
      </c>
    </row>
    <row r="66" spans="1:11">
      <c r="A66" s="633" t="s">
        <v>552</v>
      </c>
      <c r="B66" s="633"/>
      <c r="C66" s="633"/>
      <c r="D66" s="633"/>
      <c r="E66" s="633"/>
      <c r="F66" s="633"/>
      <c r="G66" s="633"/>
      <c r="H66" s="633"/>
      <c r="I66" s="633"/>
      <c r="J66" s="633"/>
      <c r="K66" s="633"/>
    </row>
    <row r="67" spans="1:11" ht="132.6">
      <c r="A67" s="418" t="s">
        <v>606</v>
      </c>
      <c r="B67" s="418" t="s">
        <v>607</v>
      </c>
      <c r="C67" s="403" t="s">
        <v>387</v>
      </c>
      <c r="D67" s="403" t="s">
        <v>608</v>
      </c>
      <c r="E67" s="418" t="s">
        <v>609</v>
      </c>
      <c r="F67" s="403" t="s">
        <v>568</v>
      </c>
      <c r="G67" s="403" t="s">
        <v>557</v>
      </c>
      <c r="H67" s="403" t="s">
        <v>558</v>
      </c>
      <c r="I67" s="439" t="s">
        <v>784</v>
      </c>
      <c r="J67" s="418" t="s">
        <v>569</v>
      </c>
      <c r="K67" s="439" t="s">
        <v>784</v>
      </c>
    </row>
    <row r="68" spans="1:11" ht="80.25" customHeight="1">
      <c r="A68" s="418" t="s">
        <v>610</v>
      </c>
      <c r="B68" s="418" t="s">
        <v>611</v>
      </c>
      <c r="C68" s="403" t="s">
        <v>481</v>
      </c>
      <c r="D68" s="403" t="s">
        <v>608</v>
      </c>
      <c r="E68" s="418" t="s">
        <v>612</v>
      </c>
      <c r="F68" s="403" t="s">
        <v>390</v>
      </c>
      <c r="G68" s="403" t="s">
        <v>557</v>
      </c>
      <c r="H68" s="403" t="s">
        <v>558</v>
      </c>
      <c r="I68" s="439" t="s">
        <v>784</v>
      </c>
      <c r="J68" s="420">
        <v>1</v>
      </c>
      <c r="K68" s="439" t="s">
        <v>784</v>
      </c>
    </row>
    <row r="69" spans="1:11" ht="51">
      <c r="A69" s="418" t="s">
        <v>613</v>
      </c>
      <c r="B69" s="418" t="s">
        <v>614</v>
      </c>
      <c r="C69" s="403" t="s">
        <v>615</v>
      </c>
      <c r="D69" s="403" t="s">
        <v>566</v>
      </c>
      <c r="E69" s="418" t="s">
        <v>616</v>
      </c>
      <c r="F69" s="403" t="s">
        <v>390</v>
      </c>
      <c r="G69" s="403" t="s">
        <v>557</v>
      </c>
      <c r="H69" s="403" t="s">
        <v>558</v>
      </c>
      <c r="I69" s="439" t="s">
        <v>784</v>
      </c>
      <c r="J69" s="420">
        <v>1</v>
      </c>
      <c r="K69" s="439" t="s">
        <v>784</v>
      </c>
    </row>
    <row r="70" spans="1:11" ht="102">
      <c r="A70" s="418" t="s">
        <v>617</v>
      </c>
      <c r="B70" s="418" t="s">
        <v>618</v>
      </c>
      <c r="C70" s="621" t="s">
        <v>418</v>
      </c>
      <c r="D70" s="403" t="s">
        <v>566</v>
      </c>
      <c r="E70" s="418" t="s">
        <v>619</v>
      </c>
      <c r="F70" s="403" t="s">
        <v>390</v>
      </c>
      <c r="G70" s="403" t="s">
        <v>557</v>
      </c>
      <c r="H70" s="403" t="s">
        <v>558</v>
      </c>
      <c r="I70" s="439" t="s">
        <v>784</v>
      </c>
      <c r="J70" s="418" t="s">
        <v>620</v>
      </c>
      <c r="K70" s="439" t="s">
        <v>784</v>
      </c>
    </row>
    <row r="71" spans="1:11" ht="59.25" customHeight="1">
      <c r="A71" s="418" t="s">
        <v>621</v>
      </c>
      <c r="B71" s="418" t="s">
        <v>622</v>
      </c>
      <c r="C71" s="623"/>
      <c r="D71" s="403" t="s">
        <v>566</v>
      </c>
      <c r="E71" s="418" t="s">
        <v>623</v>
      </c>
      <c r="F71" s="403" t="s">
        <v>390</v>
      </c>
      <c r="G71" s="403" t="s">
        <v>557</v>
      </c>
      <c r="H71" s="403" t="s">
        <v>558</v>
      </c>
      <c r="I71" s="439" t="s">
        <v>784</v>
      </c>
      <c r="J71" s="420">
        <v>1</v>
      </c>
      <c r="K71" s="439" t="s">
        <v>784</v>
      </c>
    </row>
    <row r="72" spans="1:11" ht="118.5" customHeight="1">
      <c r="A72" s="418" t="s">
        <v>624</v>
      </c>
      <c r="B72" s="418" t="s">
        <v>625</v>
      </c>
      <c r="C72" s="621" t="s">
        <v>418</v>
      </c>
      <c r="D72" s="403" t="s">
        <v>566</v>
      </c>
      <c r="E72" s="418" t="s">
        <v>626</v>
      </c>
      <c r="F72" s="403" t="s">
        <v>390</v>
      </c>
      <c r="G72" s="403" t="s">
        <v>557</v>
      </c>
      <c r="H72" s="403" t="s">
        <v>558</v>
      </c>
      <c r="I72" s="439" t="s">
        <v>784</v>
      </c>
      <c r="J72" s="418" t="s">
        <v>604</v>
      </c>
      <c r="K72" s="439" t="s">
        <v>784</v>
      </c>
    </row>
    <row r="73" spans="1:11" ht="30.6">
      <c r="A73" s="418" t="s">
        <v>627</v>
      </c>
      <c r="B73" s="418" t="s">
        <v>628</v>
      </c>
      <c r="C73" s="622"/>
      <c r="D73" s="403" t="s">
        <v>566</v>
      </c>
      <c r="E73" s="418" t="s">
        <v>629</v>
      </c>
      <c r="F73" s="403" t="s">
        <v>390</v>
      </c>
      <c r="G73" s="403" t="s">
        <v>557</v>
      </c>
      <c r="H73" s="403" t="s">
        <v>558</v>
      </c>
      <c r="I73" s="439" t="s">
        <v>784</v>
      </c>
      <c r="J73" s="420">
        <v>1</v>
      </c>
      <c r="K73" s="439" t="s">
        <v>784</v>
      </c>
    </row>
    <row r="74" spans="1:11" ht="71.400000000000006">
      <c r="A74" s="418" t="s">
        <v>630</v>
      </c>
      <c r="B74" s="418" t="s">
        <v>631</v>
      </c>
      <c r="C74" s="623"/>
      <c r="D74" s="403" t="s">
        <v>566</v>
      </c>
      <c r="E74" s="418" t="s">
        <v>632</v>
      </c>
      <c r="F74" s="403" t="s">
        <v>390</v>
      </c>
      <c r="G74" s="403" t="s">
        <v>557</v>
      </c>
      <c r="H74" s="403" t="s">
        <v>558</v>
      </c>
      <c r="I74" s="439" t="s">
        <v>784</v>
      </c>
      <c r="J74" s="418" t="s">
        <v>633</v>
      </c>
      <c r="K74" s="439" t="s">
        <v>784</v>
      </c>
    </row>
    <row r="76" spans="1:11" ht="35.25" customHeight="1">
      <c r="A76" s="618" t="s">
        <v>634</v>
      </c>
      <c r="B76" s="619"/>
      <c r="C76" s="619"/>
      <c r="D76" s="619"/>
      <c r="E76" s="619"/>
      <c r="F76" s="619"/>
      <c r="G76" s="619"/>
      <c r="H76" s="619"/>
      <c r="I76" s="619"/>
      <c r="J76" s="619"/>
      <c r="K76" s="620"/>
    </row>
    <row r="77" spans="1:11">
      <c r="A77" s="379"/>
      <c r="B77" s="380"/>
      <c r="C77" s="417"/>
      <c r="D77" s="417"/>
      <c r="E77" s="380"/>
      <c r="F77" s="417"/>
      <c r="G77" s="417"/>
      <c r="H77" s="417"/>
      <c r="I77" s="381"/>
      <c r="J77" s="381"/>
      <c r="K77" s="382"/>
    </row>
    <row r="78" spans="1:11" ht="25.2">
      <c r="A78" s="344" t="s">
        <v>155</v>
      </c>
      <c r="B78" s="344" t="s">
        <v>156</v>
      </c>
      <c r="C78" s="344" t="s">
        <v>157</v>
      </c>
      <c r="D78" s="344" t="s">
        <v>158</v>
      </c>
      <c r="E78" s="344" t="s">
        <v>159</v>
      </c>
      <c r="F78" s="344" t="s">
        <v>160</v>
      </c>
      <c r="G78" s="344" t="s">
        <v>161</v>
      </c>
      <c r="H78" s="344" t="s">
        <v>162</v>
      </c>
      <c r="I78" s="344" t="s">
        <v>163</v>
      </c>
      <c r="J78" s="344" t="s">
        <v>175</v>
      </c>
      <c r="K78" s="344" t="s">
        <v>164</v>
      </c>
    </row>
    <row r="79" spans="1:11">
      <c r="A79" s="633" t="s">
        <v>552</v>
      </c>
      <c r="B79" s="633"/>
      <c r="C79" s="633"/>
      <c r="D79" s="633"/>
      <c r="E79" s="633"/>
      <c r="F79" s="633"/>
      <c r="G79" s="633"/>
      <c r="H79" s="633"/>
      <c r="I79" s="633"/>
      <c r="J79" s="633"/>
      <c r="K79" s="633"/>
    </row>
    <row r="80" spans="1:11" ht="71.400000000000006">
      <c r="A80" s="418" t="s">
        <v>635</v>
      </c>
      <c r="B80" s="418" t="s">
        <v>636</v>
      </c>
      <c r="C80" s="403" t="s">
        <v>387</v>
      </c>
      <c r="D80" s="403" t="s">
        <v>608</v>
      </c>
      <c r="E80" s="418" t="s">
        <v>637</v>
      </c>
      <c r="F80" s="403" t="s">
        <v>390</v>
      </c>
      <c r="G80" s="403" t="s">
        <v>557</v>
      </c>
      <c r="H80" s="403" t="s">
        <v>558</v>
      </c>
      <c r="I80" s="439" t="s">
        <v>784</v>
      </c>
      <c r="J80" s="453">
        <v>1</v>
      </c>
      <c r="K80" s="439" t="s">
        <v>784</v>
      </c>
    </row>
    <row r="81" spans="1:11" ht="81.599999999999994">
      <c r="A81" s="418" t="s">
        <v>638</v>
      </c>
      <c r="B81" s="418" t="s">
        <v>639</v>
      </c>
      <c r="C81" s="403" t="s">
        <v>481</v>
      </c>
      <c r="D81" s="403" t="s">
        <v>608</v>
      </c>
      <c r="E81" s="418" t="s">
        <v>640</v>
      </c>
      <c r="F81" s="403" t="s">
        <v>390</v>
      </c>
      <c r="G81" s="403" t="s">
        <v>557</v>
      </c>
      <c r="H81" s="403" t="s">
        <v>558</v>
      </c>
      <c r="I81" s="439" t="s">
        <v>784</v>
      </c>
      <c r="J81" s="439" t="s">
        <v>563</v>
      </c>
      <c r="K81" s="439" t="s">
        <v>784</v>
      </c>
    </row>
    <row r="82" spans="1:11" ht="40.799999999999997">
      <c r="A82" s="418" t="s">
        <v>641</v>
      </c>
      <c r="B82" s="418" t="s">
        <v>642</v>
      </c>
      <c r="C82" s="403" t="s">
        <v>615</v>
      </c>
      <c r="D82" s="403" t="s">
        <v>566</v>
      </c>
      <c r="E82" s="418" t="s">
        <v>643</v>
      </c>
      <c r="F82" s="403" t="s">
        <v>390</v>
      </c>
      <c r="G82" s="403" t="s">
        <v>557</v>
      </c>
      <c r="H82" s="403" t="s">
        <v>558</v>
      </c>
      <c r="I82" s="439" t="s">
        <v>784</v>
      </c>
      <c r="J82" s="453">
        <v>1</v>
      </c>
      <c r="K82" s="439" t="s">
        <v>784</v>
      </c>
    </row>
    <row r="83" spans="1:11" ht="71.400000000000006">
      <c r="A83" s="418" t="s">
        <v>644</v>
      </c>
      <c r="B83" s="418" t="s">
        <v>645</v>
      </c>
      <c r="C83" s="634" t="s">
        <v>418</v>
      </c>
      <c r="D83" s="403" t="s">
        <v>566</v>
      </c>
      <c r="E83" s="418" t="s">
        <v>646</v>
      </c>
      <c r="F83" s="403" t="s">
        <v>390</v>
      </c>
      <c r="G83" s="403" t="s">
        <v>557</v>
      </c>
      <c r="H83" s="403" t="s">
        <v>558</v>
      </c>
      <c r="I83" s="439" t="s">
        <v>784</v>
      </c>
      <c r="J83" s="453">
        <v>1</v>
      </c>
      <c r="K83" s="439" t="s">
        <v>784</v>
      </c>
    </row>
    <row r="84" spans="1:11" ht="71.400000000000006">
      <c r="A84" s="418" t="s">
        <v>647</v>
      </c>
      <c r="B84" s="418" t="s">
        <v>648</v>
      </c>
      <c r="C84" s="634"/>
      <c r="D84" s="403" t="s">
        <v>566</v>
      </c>
      <c r="E84" s="418" t="s">
        <v>649</v>
      </c>
      <c r="F84" s="403" t="s">
        <v>390</v>
      </c>
      <c r="G84" s="403" t="s">
        <v>557</v>
      </c>
      <c r="H84" s="403" t="s">
        <v>558</v>
      </c>
      <c r="I84" s="439" t="s">
        <v>784</v>
      </c>
      <c r="J84" s="453">
        <v>1</v>
      </c>
      <c r="K84" s="439" t="s">
        <v>784</v>
      </c>
    </row>
    <row r="85" spans="1:11" ht="71.400000000000006">
      <c r="A85" s="418" t="s">
        <v>650</v>
      </c>
      <c r="B85" s="418" t="s">
        <v>651</v>
      </c>
      <c r="C85" s="634"/>
      <c r="D85" s="403" t="s">
        <v>566</v>
      </c>
      <c r="E85" s="418" t="s">
        <v>652</v>
      </c>
      <c r="F85" s="403" t="s">
        <v>420</v>
      </c>
      <c r="G85" s="403" t="s">
        <v>557</v>
      </c>
      <c r="H85" s="403" t="s">
        <v>558</v>
      </c>
      <c r="I85" s="439" t="s">
        <v>784</v>
      </c>
      <c r="J85" s="439" t="s">
        <v>633</v>
      </c>
      <c r="K85" s="439" t="s">
        <v>784</v>
      </c>
    </row>
    <row r="87" spans="1:11" ht="29.25" customHeight="1">
      <c r="A87" s="618" t="s">
        <v>653</v>
      </c>
      <c r="B87" s="619"/>
      <c r="C87" s="619"/>
      <c r="D87" s="619"/>
      <c r="E87" s="619"/>
      <c r="F87" s="619"/>
      <c r="G87" s="619"/>
      <c r="H87" s="619"/>
      <c r="I87" s="619"/>
      <c r="J87" s="619"/>
      <c r="K87" s="620"/>
    </row>
    <row r="88" spans="1:11">
      <c r="A88" s="379"/>
      <c r="B88" s="380"/>
      <c r="C88" s="417"/>
      <c r="D88" s="417"/>
      <c r="E88" s="380"/>
      <c r="F88" s="417"/>
      <c r="G88" s="417"/>
      <c r="H88" s="417"/>
      <c r="I88" s="381"/>
      <c r="J88" s="381"/>
      <c r="K88" s="382"/>
    </row>
    <row r="89" spans="1:11" ht="25.2">
      <c r="A89" s="344" t="s">
        <v>155</v>
      </c>
      <c r="B89" s="344" t="s">
        <v>156</v>
      </c>
      <c r="C89" s="344" t="s">
        <v>157</v>
      </c>
      <c r="D89" s="344" t="s">
        <v>158</v>
      </c>
      <c r="E89" s="344" t="s">
        <v>159</v>
      </c>
      <c r="F89" s="344" t="s">
        <v>160</v>
      </c>
      <c r="G89" s="344" t="s">
        <v>161</v>
      </c>
      <c r="H89" s="344" t="s">
        <v>162</v>
      </c>
      <c r="I89" s="344" t="s">
        <v>163</v>
      </c>
      <c r="J89" s="344" t="s">
        <v>175</v>
      </c>
      <c r="K89" s="344" t="s">
        <v>164</v>
      </c>
    </row>
    <row r="90" spans="1:11">
      <c r="A90" s="633" t="s">
        <v>552</v>
      </c>
      <c r="B90" s="633"/>
      <c r="C90" s="633"/>
      <c r="D90" s="633"/>
      <c r="E90" s="633"/>
      <c r="F90" s="633"/>
      <c r="G90" s="633"/>
      <c r="H90" s="633"/>
      <c r="I90" s="633"/>
      <c r="J90" s="633"/>
      <c r="K90" s="633"/>
    </row>
    <row r="91" spans="1:11" ht="63" customHeight="1">
      <c r="A91" s="418" t="s">
        <v>654</v>
      </c>
      <c r="B91" s="418" t="s">
        <v>655</v>
      </c>
      <c r="C91" s="403" t="s">
        <v>387</v>
      </c>
      <c r="D91" s="403" t="s">
        <v>608</v>
      </c>
      <c r="E91" s="418" t="s">
        <v>656</v>
      </c>
      <c r="F91" s="403" t="s">
        <v>390</v>
      </c>
      <c r="G91" s="403" t="s">
        <v>557</v>
      </c>
      <c r="H91" s="403" t="s">
        <v>558</v>
      </c>
      <c r="I91" s="439" t="s">
        <v>784</v>
      </c>
      <c r="J91" s="439">
        <v>41</v>
      </c>
      <c r="K91" s="439" t="s">
        <v>784</v>
      </c>
    </row>
    <row r="92" spans="1:11" ht="111" customHeight="1">
      <c r="A92" s="418" t="s">
        <v>657</v>
      </c>
      <c r="B92" s="418" t="s">
        <v>658</v>
      </c>
      <c r="C92" s="403" t="s">
        <v>481</v>
      </c>
      <c r="D92" s="403" t="s">
        <v>608</v>
      </c>
      <c r="E92" s="418" t="s">
        <v>659</v>
      </c>
      <c r="F92" s="403" t="s">
        <v>390</v>
      </c>
      <c r="G92" s="403" t="s">
        <v>557</v>
      </c>
      <c r="H92" s="403" t="s">
        <v>660</v>
      </c>
      <c r="I92" s="439" t="s">
        <v>784</v>
      </c>
      <c r="J92" s="439">
        <v>41</v>
      </c>
      <c r="K92" s="439" t="s">
        <v>784</v>
      </c>
    </row>
    <row r="93" spans="1:11" ht="71.400000000000006">
      <c r="A93" s="418" t="s">
        <v>661</v>
      </c>
      <c r="B93" s="418" t="s">
        <v>662</v>
      </c>
      <c r="C93" s="403" t="s">
        <v>615</v>
      </c>
      <c r="D93" s="403" t="s">
        <v>566</v>
      </c>
      <c r="E93" s="418" t="s">
        <v>663</v>
      </c>
      <c r="F93" s="403" t="s">
        <v>390</v>
      </c>
      <c r="G93" s="403" t="s">
        <v>557</v>
      </c>
      <c r="H93" s="403" t="s">
        <v>558</v>
      </c>
      <c r="I93" s="439" t="s">
        <v>784</v>
      </c>
      <c r="J93" s="439">
        <v>41</v>
      </c>
      <c r="K93" s="439" t="s">
        <v>784</v>
      </c>
    </row>
    <row r="94" spans="1:11" ht="102.75" customHeight="1">
      <c r="A94" s="418" t="s">
        <v>664</v>
      </c>
      <c r="B94" s="418" t="s">
        <v>665</v>
      </c>
      <c r="C94" s="621" t="s">
        <v>418</v>
      </c>
      <c r="D94" s="403" t="s">
        <v>566</v>
      </c>
      <c r="E94" s="418" t="s">
        <v>666</v>
      </c>
      <c r="F94" s="403" t="s">
        <v>390</v>
      </c>
      <c r="G94" s="403" t="s">
        <v>557</v>
      </c>
      <c r="H94" s="403" t="s">
        <v>558</v>
      </c>
      <c r="I94" s="439" t="s">
        <v>784</v>
      </c>
      <c r="J94" s="439">
        <v>41</v>
      </c>
      <c r="K94" s="439" t="s">
        <v>784</v>
      </c>
    </row>
    <row r="95" spans="1:11" ht="91.8">
      <c r="A95" s="418" t="s">
        <v>667</v>
      </c>
      <c r="B95" s="418" t="s">
        <v>668</v>
      </c>
      <c r="C95" s="623"/>
      <c r="D95" s="403" t="s">
        <v>566</v>
      </c>
      <c r="E95" s="418" t="s">
        <v>669</v>
      </c>
      <c r="F95" s="403" t="s">
        <v>390</v>
      </c>
      <c r="G95" s="403" t="s">
        <v>557</v>
      </c>
      <c r="H95" s="403" t="s">
        <v>558</v>
      </c>
      <c r="I95" s="439" t="s">
        <v>784</v>
      </c>
      <c r="J95" s="439">
        <v>20</v>
      </c>
      <c r="K95" s="439" t="s">
        <v>784</v>
      </c>
    </row>
    <row r="96" spans="1:11" ht="91.8">
      <c r="A96" s="418" t="s">
        <v>670</v>
      </c>
      <c r="B96" s="418" t="s">
        <v>671</v>
      </c>
      <c r="C96" s="621" t="s">
        <v>418</v>
      </c>
      <c r="D96" s="403" t="s">
        <v>566</v>
      </c>
      <c r="E96" s="418" t="s">
        <v>672</v>
      </c>
      <c r="F96" s="403" t="s">
        <v>390</v>
      </c>
      <c r="G96" s="403" t="s">
        <v>557</v>
      </c>
      <c r="H96" s="403" t="s">
        <v>558</v>
      </c>
      <c r="I96" s="439" t="s">
        <v>784</v>
      </c>
      <c r="J96" s="439">
        <v>100</v>
      </c>
      <c r="K96" s="439" t="s">
        <v>784</v>
      </c>
    </row>
    <row r="97" spans="1:11" ht="57.75" customHeight="1">
      <c r="A97" s="418" t="s">
        <v>673</v>
      </c>
      <c r="B97" s="418" t="s">
        <v>674</v>
      </c>
      <c r="C97" s="622"/>
      <c r="D97" s="403" t="s">
        <v>566</v>
      </c>
      <c r="E97" s="418" t="s">
        <v>675</v>
      </c>
      <c r="F97" s="403" t="s">
        <v>420</v>
      </c>
      <c r="G97" s="403" t="s">
        <v>557</v>
      </c>
      <c r="H97" s="403" t="s">
        <v>558</v>
      </c>
      <c r="I97" s="439" t="s">
        <v>784</v>
      </c>
      <c r="J97" s="439">
        <v>51</v>
      </c>
      <c r="K97" s="439" t="s">
        <v>784</v>
      </c>
    </row>
    <row r="98" spans="1:11" ht="70.5" customHeight="1">
      <c r="A98" s="418" t="s">
        <v>676</v>
      </c>
      <c r="B98" s="418" t="s">
        <v>677</v>
      </c>
      <c r="C98" s="622"/>
      <c r="D98" s="403" t="s">
        <v>566</v>
      </c>
      <c r="E98" s="418" t="s">
        <v>678</v>
      </c>
      <c r="F98" s="403" t="s">
        <v>390</v>
      </c>
      <c r="G98" s="403" t="s">
        <v>557</v>
      </c>
      <c r="H98" s="403" t="s">
        <v>558</v>
      </c>
      <c r="I98" s="439" t="s">
        <v>784</v>
      </c>
      <c r="J98" s="439" t="s">
        <v>784</v>
      </c>
      <c r="K98" s="439" t="s">
        <v>784</v>
      </c>
    </row>
    <row r="99" spans="1:11" ht="51" customHeight="1">
      <c r="A99" s="418" t="s">
        <v>679</v>
      </c>
      <c r="B99" s="418" t="s">
        <v>628</v>
      </c>
      <c r="C99" s="622"/>
      <c r="D99" s="403" t="s">
        <v>566</v>
      </c>
      <c r="E99" s="418" t="s">
        <v>680</v>
      </c>
      <c r="F99" s="403" t="s">
        <v>390</v>
      </c>
      <c r="G99" s="403" t="s">
        <v>557</v>
      </c>
      <c r="H99" s="403" t="s">
        <v>558</v>
      </c>
      <c r="I99" s="439" t="s">
        <v>784</v>
      </c>
      <c r="J99" s="439">
        <v>47</v>
      </c>
      <c r="K99" s="439" t="s">
        <v>784</v>
      </c>
    </row>
    <row r="100" spans="1:11" ht="97.5" customHeight="1">
      <c r="A100" s="418" t="s">
        <v>650</v>
      </c>
      <c r="B100" s="418" t="s">
        <v>631</v>
      </c>
      <c r="C100" s="622"/>
      <c r="D100" s="403" t="s">
        <v>566</v>
      </c>
      <c r="E100" s="418" t="s">
        <v>652</v>
      </c>
      <c r="F100" s="403" t="s">
        <v>390</v>
      </c>
      <c r="G100" s="403" t="s">
        <v>557</v>
      </c>
      <c r="H100" s="403" t="s">
        <v>681</v>
      </c>
      <c r="I100" s="439" t="s">
        <v>784</v>
      </c>
      <c r="J100" s="439">
        <v>2</v>
      </c>
      <c r="K100" s="439" t="s">
        <v>784</v>
      </c>
    </row>
    <row r="101" spans="1:11" ht="54.75" customHeight="1">
      <c r="A101" s="418" t="s">
        <v>682</v>
      </c>
      <c r="B101" s="418" t="s">
        <v>683</v>
      </c>
      <c r="C101" s="623"/>
      <c r="D101" s="403" t="s">
        <v>566</v>
      </c>
      <c r="E101" s="418" t="s">
        <v>684</v>
      </c>
      <c r="F101" s="403" t="s">
        <v>390</v>
      </c>
      <c r="G101" s="403" t="s">
        <v>557</v>
      </c>
      <c r="H101" s="403" t="s">
        <v>558</v>
      </c>
      <c r="I101" s="439" t="s">
        <v>784</v>
      </c>
      <c r="J101" s="439">
        <v>51</v>
      </c>
      <c r="K101" s="439" t="s">
        <v>784</v>
      </c>
    </row>
    <row r="103" spans="1:11" ht="28.5" customHeight="1">
      <c r="A103" s="618" t="s">
        <v>685</v>
      </c>
      <c r="B103" s="619"/>
      <c r="C103" s="619"/>
      <c r="D103" s="619"/>
      <c r="E103" s="619"/>
      <c r="F103" s="619"/>
      <c r="G103" s="619"/>
      <c r="H103" s="619"/>
      <c r="I103" s="619"/>
      <c r="J103" s="619"/>
      <c r="K103" s="620"/>
    </row>
    <row r="104" spans="1:11">
      <c r="A104" s="379"/>
      <c r="B104" s="380"/>
      <c r="C104" s="417"/>
      <c r="D104" s="417"/>
      <c r="E104" s="380"/>
      <c r="F104" s="417"/>
      <c r="G104" s="417"/>
      <c r="H104" s="417"/>
      <c r="I104" s="381"/>
      <c r="J104" s="381"/>
      <c r="K104" s="382"/>
    </row>
    <row r="105" spans="1:11" ht="25.2">
      <c r="A105" s="344" t="s">
        <v>155</v>
      </c>
      <c r="B105" s="344" t="s">
        <v>156</v>
      </c>
      <c r="C105" s="344" t="s">
        <v>157</v>
      </c>
      <c r="D105" s="344" t="s">
        <v>158</v>
      </c>
      <c r="E105" s="344" t="s">
        <v>159</v>
      </c>
      <c r="F105" s="344" t="s">
        <v>160</v>
      </c>
      <c r="G105" s="344" t="s">
        <v>161</v>
      </c>
      <c r="H105" s="344" t="s">
        <v>162</v>
      </c>
      <c r="I105" s="344" t="s">
        <v>163</v>
      </c>
      <c r="J105" s="344" t="s">
        <v>175</v>
      </c>
      <c r="K105" s="344" t="s">
        <v>164</v>
      </c>
    </row>
    <row r="106" spans="1:11">
      <c r="A106" s="633" t="s">
        <v>552</v>
      </c>
      <c r="B106" s="633"/>
      <c r="C106" s="633"/>
      <c r="D106" s="633"/>
      <c r="E106" s="633"/>
      <c r="F106" s="633"/>
      <c r="G106" s="633"/>
      <c r="H106" s="633"/>
      <c r="I106" s="633"/>
      <c r="J106" s="633"/>
      <c r="K106" s="633"/>
    </row>
    <row r="107" spans="1:11" ht="51">
      <c r="A107" s="418" t="s">
        <v>686</v>
      </c>
      <c r="B107" s="418" t="s">
        <v>687</v>
      </c>
      <c r="C107" s="403" t="s">
        <v>387</v>
      </c>
      <c r="D107" s="403" t="s">
        <v>608</v>
      </c>
      <c r="E107" s="418" t="s">
        <v>688</v>
      </c>
      <c r="F107" s="403" t="s">
        <v>390</v>
      </c>
      <c r="G107" s="403" t="s">
        <v>557</v>
      </c>
      <c r="H107" s="403" t="s">
        <v>689</v>
      </c>
      <c r="I107" s="439" t="s">
        <v>784</v>
      </c>
      <c r="J107" s="418" t="s">
        <v>690</v>
      </c>
      <c r="K107" s="439" t="s">
        <v>784</v>
      </c>
    </row>
    <row r="108" spans="1:11" ht="40.799999999999997">
      <c r="A108" s="418" t="s">
        <v>691</v>
      </c>
      <c r="B108" s="418" t="s">
        <v>692</v>
      </c>
      <c r="C108" s="403" t="s">
        <v>481</v>
      </c>
      <c r="D108" s="403" t="s">
        <v>608</v>
      </c>
      <c r="E108" s="418" t="s">
        <v>693</v>
      </c>
      <c r="F108" s="403" t="s">
        <v>390</v>
      </c>
      <c r="G108" s="403" t="s">
        <v>557</v>
      </c>
      <c r="H108" s="403" t="s">
        <v>689</v>
      </c>
      <c r="I108" s="439" t="s">
        <v>784</v>
      </c>
      <c r="J108" s="418" t="s">
        <v>694</v>
      </c>
      <c r="K108" s="439" t="s">
        <v>784</v>
      </c>
    </row>
    <row r="109" spans="1:11" ht="81.75" customHeight="1">
      <c r="A109" s="418" t="s">
        <v>695</v>
      </c>
      <c r="B109" s="418" t="s">
        <v>696</v>
      </c>
      <c r="C109" s="403" t="s">
        <v>615</v>
      </c>
      <c r="D109" s="403" t="s">
        <v>566</v>
      </c>
      <c r="E109" s="418" t="s">
        <v>697</v>
      </c>
      <c r="F109" s="403" t="s">
        <v>568</v>
      </c>
      <c r="G109" s="403" t="s">
        <v>557</v>
      </c>
      <c r="H109" s="403" t="s">
        <v>558</v>
      </c>
      <c r="I109" s="439" t="s">
        <v>784</v>
      </c>
      <c r="J109" s="418" t="s">
        <v>698</v>
      </c>
      <c r="K109" s="439" t="s">
        <v>784</v>
      </c>
    </row>
    <row r="110" spans="1:11" ht="40.799999999999997">
      <c r="A110" s="418" t="s">
        <v>699</v>
      </c>
      <c r="B110" s="418" t="s">
        <v>700</v>
      </c>
      <c r="C110" s="403" t="s">
        <v>615</v>
      </c>
      <c r="D110" s="403" t="s">
        <v>566</v>
      </c>
      <c r="E110" s="418" t="s">
        <v>701</v>
      </c>
      <c r="F110" s="403" t="s">
        <v>420</v>
      </c>
      <c r="G110" s="403" t="s">
        <v>557</v>
      </c>
      <c r="H110" s="403" t="s">
        <v>558</v>
      </c>
      <c r="I110" s="439" t="s">
        <v>784</v>
      </c>
      <c r="J110" s="418" t="s">
        <v>702</v>
      </c>
      <c r="K110" s="439" t="s">
        <v>784</v>
      </c>
    </row>
    <row r="111" spans="1:11" ht="51">
      <c r="A111" s="418" t="s">
        <v>703</v>
      </c>
      <c r="B111" s="418" t="s">
        <v>704</v>
      </c>
      <c r="C111" s="403" t="s">
        <v>615</v>
      </c>
      <c r="D111" s="403" t="s">
        <v>566</v>
      </c>
      <c r="E111" s="418" t="s">
        <v>705</v>
      </c>
      <c r="F111" s="403" t="s">
        <v>390</v>
      </c>
      <c r="G111" s="403" t="s">
        <v>557</v>
      </c>
      <c r="H111" s="403" t="s">
        <v>301</v>
      </c>
      <c r="I111" s="439" t="s">
        <v>784</v>
      </c>
      <c r="J111" s="418" t="s">
        <v>706</v>
      </c>
      <c r="K111" s="439" t="s">
        <v>784</v>
      </c>
    </row>
    <row r="112" spans="1:11" ht="61.5" customHeight="1">
      <c r="A112" s="418" t="s">
        <v>707</v>
      </c>
      <c r="B112" s="418" t="s">
        <v>708</v>
      </c>
      <c r="C112" s="403" t="s">
        <v>418</v>
      </c>
      <c r="D112" s="403" t="s">
        <v>566</v>
      </c>
      <c r="E112" s="418" t="s">
        <v>709</v>
      </c>
      <c r="F112" s="403" t="s">
        <v>390</v>
      </c>
      <c r="G112" s="403" t="s">
        <v>557</v>
      </c>
      <c r="H112" s="403" t="s">
        <v>558</v>
      </c>
      <c r="I112" s="439" t="s">
        <v>784</v>
      </c>
      <c r="J112" s="418" t="s">
        <v>710</v>
      </c>
      <c r="K112" s="439" t="s">
        <v>784</v>
      </c>
    </row>
    <row r="113" spans="1:11" ht="71.400000000000006">
      <c r="A113" s="418" t="s">
        <v>650</v>
      </c>
      <c r="B113" s="418" t="s">
        <v>631</v>
      </c>
      <c r="C113" s="403" t="s">
        <v>418</v>
      </c>
      <c r="D113" s="403" t="s">
        <v>566</v>
      </c>
      <c r="E113" s="418" t="s">
        <v>711</v>
      </c>
      <c r="F113" s="403" t="s">
        <v>390</v>
      </c>
      <c r="G113" s="403" t="s">
        <v>557</v>
      </c>
      <c r="H113" s="403" t="s">
        <v>681</v>
      </c>
      <c r="I113" s="439" t="s">
        <v>784</v>
      </c>
      <c r="J113" s="418" t="s">
        <v>712</v>
      </c>
      <c r="K113" s="439" t="s">
        <v>784</v>
      </c>
    </row>
    <row r="115" spans="1:11" ht="33" customHeight="1">
      <c r="A115" s="618" t="s">
        <v>713</v>
      </c>
      <c r="B115" s="619"/>
      <c r="C115" s="619"/>
      <c r="D115" s="619"/>
      <c r="E115" s="619"/>
      <c r="F115" s="619"/>
      <c r="G115" s="619"/>
      <c r="H115" s="619"/>
      <c r="I115" s="619"/>
      <c r="J115" s="619"/>
      <c r="K115" s="620"/>
    </row>
    <row r="116" spans="1:11">
      <c r="A116" s="379"/>
      <c r="B116" s="380"/>
      <c r="C116" s="380"/>
      <c r="D116" s="380"/>
      <c r="E116" s="380"/>
      <c r="F116" s="380"/>
      <c r="G116" s="380"/>
      <c r="H116" s="380"/>
      <c r="I116" s="381"/>
      <c r="J116" s="381"/>
      <c r="K116" s="382"/>
    </row>
    <row r="117" spans="1:11" ht="25.2">
      <c r="A117" s="344" t="s">
        <v>155</v>
      </c>
      <c r="B117" s="344" t="s">
        <v>156</v>
      </c>
      <c r="C117" s="344" t="s">
        <v>157</v>
      </c>
      <c r="D117" s="344" t="s">
        <v>158</v>
      </c>
      <c r="E117" s="344" t="s">
        <v>159</v>
      </c>
      <c r="F117" s="344" t="s">
        <v>160</v>
      </c>
      <c r="G117" s="344" t="s">
        <v>161</v>
      </c>
      <c r="H117" s="344" t="s">
        <v>162</v>
      </c>
      <c r="I117" s="344" t="s">
        <v>163</v>
      </c>
      <c r="J117" s="344" t="s">
        <v>175</v>
      </c>
      <c r="K117" s="344" t="s">
        <v>164</v>
      </c>
    </row>
    <row r="118" spans="1:11">
      <c r="A118" s="345" t="s">
        <v>1</v>
      </c>
      <c r="B118" s="345" t="s">
        <v>2</v>
      </c>
      <c r="C118" s="345" t="s">
        <v>6</v>
      </c>
      <c r="D118" s="345" t="s">
        <v>3</v>
      </c>
      <c r="E118" s="345" t="s">
        <v>4</v>
      </c>
      <c r="F118" s="345" t="s">
        <v>5</v>
      </c>
      <c r="G118" s="345" t="s">
        <v>7</v>
      </c>
      <c r="H118" s="345" t="s">
        <v>8</v>
      </c>
      <c r="I118" s="345" t="s">
        <v>9</v>
      </c>
      <c r="J118" s="345" t="s">
        <v>10</v>
      </c>
      <c r="K118" s="345" t="s">
        <v>11</v>
      </c>
    </row>
    <row r="119" spans="1:11" ht="75.599999999999994">
      <c r="A119" s="421" t="s">
        <v>714</v>
      </c>
      <c r="B119" s="422" t="s">
        <v>715</v>
      </c>
      <c r="C119" s="422" t="s">
        <v>716</v>
      </c>
      <c r="D119" s="422" t="s">
        <v>434</v>
      </c>
      <c r="E119" s="423" t="s">
        <v>717</v>
      </c>
      <c r="F119" s="423" t="s">
        <v>390</v>
      </c>
      <c r="G119" s="422" t="s">
        <v>557</v>
      </c>
      <c r="H119" s="423" t="s">
        <v>558</v>
      </c>
      <c r="I119" s="423">
        <v>2018</v>
      </c>
      <c r="J119" s="423">
        <v>0</v>
      </c>
      <c r="K119" s="424">
        <v>0</v>
      </c>
    </row>
    <row r="120" spans="1:11" ht="75.599999999999994">
      <c r="A120" s="354" t="s">
        <v>718</v>
      </c>
      <c r="B120" s="425" t="s">
        <v>719</v>
      </c>
      <c r="C120" s="425" t="s">
        <v>720</v>
      </c>
      <c r="D120" s="425" t="s">
        <v>721</v>
      </c>
      <c r="E120" s="426" t="s">
        <v>722</v>
      </c>
      <c r="F120" s="426" t="s">
        <v>390</v>
      </c>
      <c r="G120" s="425" t="s">
        <v>557</v>
      </c>
      <c r="H120" s="426" t="s">
        <v>558</v>
      </c>
      <c r="I120" s="426">
        <v>2018</v>
      </c>
      <c r="J120" s="427">
        <v>0</v>
      </c>
      <c r="K120" s="427">
        <v>0</v>
      </c>
    </row>
    <row r="121" spans="1:11" ht="32.4">
      <c r="A121" s="354" t="s">
        <v>723</v>
      </c>
      <c r="B121" s="425" t="s">
        <v>724</v>
      </c>
      <c r="C121" s="425" t="s">
        <v>720</v>
      </c>
      <c r="D121" s="425" t="s">
        <v>721</v>
      </c>
      <c r="E121" s="426" t="s">
        <v>725</v>
      </c>
      <c r="F121" s="426" t="s">
        <v>390</v>
      </c>
      <c r="G121" s="425" t="s">
        <v>557</v>
      </c>
      <c r="H121" s="426" t="s">
        <v>726</v>
      </c>
      <c r="I121" s="426">
        <v>2018</v>
      </c>
      <c r="J121" s="427">
        <v>0</v>
      </c>
      <c r="K121" s="427">
        <v>0</v>
      </c>
    </row>
    <row r="122" spans="1:11" ht="32.4">
      <c r="A122" s="354" t="s">
        <v>727</v>
      </c>
      <c r="B122" s="425" t="s">
        <v>728</v>
      </c>
      <c r="C122" s="425" t="s">
        <v>720</v>
      </c>
      <c r="D122" s="425" t="s">
        <v>721</v>
      </c>
      <c r="E122" s="426" t="s">
        <v>729</v>
      </c>
      <c r="F122" s="426" t="s">
        <v>390</v>
      </c>
      <c r="G122" s="425" t="s">
        <v>557</v>
      </c>
      <c r="H122" s="426" t="s">
        <v>558</v>
      </c>
      <c r="I122" s="426">
        <v>2018</v>
      </c>
      <c r="J122" s="427">
        <v>0</v>
      </c>
      <c r="K122" s="427">
        <v>0</v>
      </c>
    </row>
    <row r="123" spans="1:11" ht="43.2">
      <c r="A123" s="354" t="s">
        <v>730</v>
      </c>
      <c r="B123" s="425" t="s">
        <v>731</v>
      </c>
      <c r="C123" s="425" t="s">
        <v>716</v>
      </c>
      <c r="D123" s="425" t="s">
        <v>434</v>
      </c>
      <c r="E123" s="426" t="s">
        <v>732</v>
      </c>
      <c r="F123" s="426" t="s">
        <v>390</v>
      </c>
      <c r="G123" s="425" t="s">
        <v>557</v>
      </c>
      <c r="H123" s="426" t="s">
        <v>558</v>
      </c>
      <c r="I123" s="426">
        <v>2018</v>
      </c>
      <c r="J123" s="427">
        <v>0</v>
      </c>
      <c r="K123" s="427">
        <v>0</v>
      </c>
    </row>
    <row r="124" spans="1:11" ht="75.599999999999994">
      <c r="A124" s="354" t="s">
        <v>733</v>
      </c>
      <c r="B124" s="425" t="s">
        <v>734</v>
      </c>
      <c r="C124" s="425" t="s">
        <v>735</v>
      </c>
      <c r="D124" s="425" t="s">
        <v>721</v>
      </c>
      <c r="E124" s="426" t="s">
        <v>736</v>
      </c>
      <c r="F124" s="426" t="s">
        <v>390</v>
      </c>
      <c r="G124" s="425" t="s">
        <v>557</v>
      </c>
      <c r="H124" s="426" t="s">
        <v>558</v>
      </c>
      <c r="I124" s="426">
        <v>2018</v>
      </c>
      <c r="J124" s="427">
        <v>0</v>
      </c>
      <c r="K124" s="427">
        <v>0</v>
      </c>
    </row>
    <row r="125" spans="1:11" ht="54">
      <c r="A125" s="354" t="s">
        <v>737</v>
      </c>
      <c r="B125" s="425" t="s">
        <v>738</v>
      </c>
      <c r="C125" s="425" t="s">
        <v>720</v>
      </c>
      <c r="D125" s="425" t="s">
        <v>721</v>
      </c>
      <c r="E125" s="426" t="s">
        <v>739</v>
      </c>
      <c r="F125" s="426" t="s">
        <v>390</v>
      </c>
      <c r="G125" s="425" t="s">
        <v>557</v>
      </c>
      <c r="H125" s="426" t="s">
        <v>558</v>
      </c>
      <c r="I125" s="426">
        <v>2018</v>
      </c>
      <c r="J125" s="427">
        <v>0</v>
      </c>
      <c r="K125" s="427">
        <v>0</v>
      </c>
    </row>
    <row r="126" spans="1:11" ht="86.4">
      <c r="A126" s="354" t="s">
        <v>740</v>
      </c>
      <c r="B126" s="425" t="s">
        <v>741</v>
      </c>
      <c r="C126" s="425" t="s">
        <v>735</v>
      </c>
      <c r="D126" s="425" t="s">
        <v>721</v>
      </c>
      <c r="E126" s="426" t="s">
        <v>742</v>
      </c>
      <c r="F126" s="426" t="s">
        <v>390</v>
      </c>
      <c r="G126" s="425" t="s">
        <v>557</v>
      </c>
      <c r="H126" s="426" t="s">
        <v>558</v>
      </c>
      <c r="I126" s="426">
        <v>2018</v>
      </c>
      <c r="J126" s="427">
        <v>0</v>
      </c>
      <c r="K126" s="427">
        <v>0</v>
      </c>
    </row>
    <row r="127" spans="1:11" ht="64.8">
      <c r="A127" s="346" t="s">
        <v>743</v>
      </c>
      <c r="B127" s="428" t="s">
        <v>744</v>
      </c>
      <c r="C127" s="428" t="s">
        <v>720</v>
      </c>
      <c r="D127" s="429" t="s">
        <v>721</v>
      </c>
      <c r="E127" s="427" t="s">
        <v>745</v>
      </c>
      <c r="F127" s="427" t="s">
        <v>390</v>
      </c>
      <c r="G127" s="429" t="s">
        <v>557</v>
      </c>
      <c r="H127" s="427" t="s">
        <v>746</v>
      </c>
      <c r="I127" s="427">
        <v>2018</v>
      </c>
      <c r="J127" s="427">
        <v>0</v>
      </c>
      <c r="K127" s="427">
        <v>0</v>
      </c>
    </row>
    <row r="131" spans="1:11" ht="33" customHeight="1">
      <c r="A131" s="618" t="s">
        <v>797</v>
      </c>
      <c r="B131" s="619"/>
      <c r="C131" s="619"/>
      <c r="D131" s="619"/>
      <c r="E131" s="619"/>
      <c r="F131" s="619"/>
      <c r="G131" s="619"/>
      <c r="H131" s="619"/>
      <c r="I131" s="619"/>
      <c r="J131" s="619"/>
      <c r="K131" s="620"/>
    </row>
    <row r="132" spans="1:11">
      <c r="A132" s="379"/>
      <c r="B132" s="380"/>
      <c r="C132" s="380"/>
      <c r="D132" s="380"/>
      <c r="E132" s="380"/>
      <c r="F132" s="380"/>
      <c r="G132" s="380"/>
      <c r="H132" s="380"/>
      <c r="I132" s="381"/>
      <c r="J132" s="381"/>
      <c r="K132" s="382"/>
    </row>
    <row r="133" spans="1:11" ht="37.799999999999997">
      <c r="A133" s="344" t="s">
        <v>421</v>
      </c>
      <c r="B133" s="344" t="s">
        <v>422</v>
      </c>
      <c r="C133" s="344" t="s">
        <v>423</v>
      </c>
      <c r="D133" s="344" t="s">
        <v>424</v>
      </c>
      <c r="E133" s="344" t="s">
        <v>425</v>
      </c>
      <c r="F133" s="344" t="s">
        <v>426</v>
      </c>
      <c r="G133" s="344" t="s">
        <v>427</v>
      </c>
      <c r="H133" s="344" t="s">
        <v>428</v>
      </c>
      <c r="I133" s="344" t="s">
        <v>429</v>
      </c>
      <c r="J133" s="344" t="s">
        <v>430</v>
      </c>
      <c r="K133" s="344" t="s">
        <v>431</v>
      </c>
    </row>
    <row r="134" spans="1:11" ht="54">
      <c r="A134" s="383" t="s">
        <v>785</v>
      </c>
      <c r="B134" s="383" t="s">
        <v>786</v>
      </c>
      <c r="C134" s="386" t="s">
        <v>387</v>
      </c>
      <c r="D134" s="390" t="s">
        <v>568</v>
      </c>
      <c r="E134" s="383" t="s">
        <v>787</v>
      </c>
      <c r="F134" s="388" t="s">
        <v>387</v>
      </c>
      <c r="G134" s="388" t="s">
        <v>788</v>
      </c>
      <c r="H134" s="389" t="s">
        <v>227</v>
      </c>
      <c r="I134" s="389" t="s">
        <v>789</v>
      </c>
      <c r="J134" s="389">
        <v>3000</v>
      </c>
      <c r="K134" s="389">
        <v>0</v>
      </c>
    </row>
    <row r="135" spans="1:11" ht="43.2">
      <c r="A135" s="383" t="s">
        <v>790</v>
      </c>
      <c r="B135" s="383" t="s">
        <v>791</v>
      </c>
      <c r="C135" s="386" t="s">
        <v>481</v>
      </c>
      <c r="D135" s="390" t="s">
        <v>390</v>
      </c>
      <c r="E135" s="383" t="s">
        <v>792</v>
      </c>
      <c r="F135" s="388" t="s">
        <v>390</v>
      </c>
      <c r="G135" s="388" t="s">
        <v>788</v>
      </c>
      <c r="H135" s="389" t="s">
        <v>284</v>
      </c>
      <c r="I135" s="389" t="s">
        <v>789</v>
      </c>
      <c r="J135" s="389">
        <v>3</v>
      </c>
      <c r="K135" s="389">
        <v>1</v>
      </c>
    </row>
    <row r="136" spans="1:11" ht="54">
      <c r="A136" s="383" t="s">
        <v>793</v>
      </c>
      <c r="B136" s="383" t="s">
        <v>794</v>
      </c>
      <c r="C136" s="386" t="s">
        <v>418</v>
      </c>
      <c r="D136" s="390" t="s">
        <v>566</v>
      </c>
      <c r="E136" s="383" t="s">
        <v>795</v>
      </c>
      <c r="F136" s="388" t="s">
        <v>566</v>
      </c>
      <c r="G136" s="388" t="s">
        <v>788</v>
      </c>
      <c r="H136" s="389" t="s">
        <v>227</v>
      </c>
      <c r="I136" s="389" t="s">
        <v>789</v>
      </c>
      <c r="J136" s="389" t="s">
        <v>796</v>
      </c>
      <c r="K136" s="389" t="s">
        <v>796</v>
      </c>
    </row>
  </sheetData>
  <mergeCells count="23">
    <mergeCell ref="C94:C95"/>
    <mergeCell ref="C96:C101"/>
    <mergeCell ref="A76:K76"/>
    <mergeCell ref="A79:K79"/>
    <mergeCell ref="C83:C85"/>
    <mergeCell ref="A87:K87"/>
    <mergeCell ref="A90:K90"/>
    <mergeCell ref="A1:K1"/>
    <mergeCell ref="A20:K20"/>
    <mergeCell ref="A131:K131"/>
    <mergeCell ref="C72:C74"/>
    <mergeCell ref="A31:K31"/>
    <mergeCell ref="A6:K6"/>
    <mergeCell ref="A4:K4"/>
    <mergeCell ref="A3:K3"/>
    <mergeCell ref="A44:K44"/>
    <mergeCell ref="A47:K47"/>
    <mergeCell ref="A63:K63"/>
    <mergeCell ref="A66:K66"/>
    <mergeCell ref="C70:C71"/>
    <mergeCell ref="A103:K103"/>
    <mergeCell ref="A106:K106"/>
    <mergeCell ref="A115:K115"/>
  </mergeCells>
  <phoneticPr fontId="0" type="noConversion"/>
  <conditionalFormatting sqref="A4:A5">
    <cfRule type="cellIs" dxfId="10"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57" orientation="landscape" r:id="rId1"/>
  <headerFooter scaleWithDoc="0">
    <oddHeader>&amp;C&amp;G</oddHeader>
    <oddFooter>&amp;C&amp;G</oddFooter>
  </headerFooter>
  <rowBreaks count="12" manualBreakCount="12">
    <brk id="14" max="10" man="1"/>
    <brk id="19" max="10" man="1"/>
    <brk id="29" max="10" man="1"/>
    <brk id="42" max="10" man="1"/>
    <brk id="61" max="10" man="1"/>
    <brk id="71" max="10" man="1"/>
    <brk id="75" max="10" man="1"/>
    <brk id="86" max="10" man="1"/>
    <brk id="95" max="10" man="1"/>
    <brk id="102" max="10" man="1"/>
    <brk id="113" max="10" man="1"/>
    <brk id="127" max="10" man="1"/>
  </rowBreaks>
  <drawing r:id="rId2"/>
  <legacyDrawingHF r:id="rId3"/>
</worksheet>
</file>

<file path=xl/worksheets/sheet13.xml><?xml version="1.0" encoding="utf-8"?>
<worksheet xmlns="http://schemas.openxmlformats.org/spreadsheetml/2006/main" xmlns:r="http://schemas.openxmlformats.org/officeDocument/2006/relationships">
  <dimension ref="B1:H30"/>
  <sheetViews>
    <sheetView showGridLines="0" view="pageBreakPreview" zoomScaleSheetLayoutView="100" workbookViewId="0">
      <selection activeCell="A2" sqref="A1:A1048576"/>
    </sheetView>
  </sheetViews>
  <sheetFormatPr baseColWidth="10" defaultColWidth="11.44140625" defaultRowHeight="13.8"/>
  <cols>
    <col min="1" max="1" width="11.44140625" style="1"/>
    <col min="2" max="2" width="35.88671875" style="1" customWidth="1"/>
    <col min="3" max="3" width="16.109375" style="1" customWidth="1"/>
    <col min="4" max="4" width="15" style="1" customWidth="1"/>
    <col min="5" max="5" width="19" style="1" customWidth="1"/>
    <col min="6" max="6" width="15.88671875" style="1" customWidth="1"/>
    <col min="7" max="7" width="45.88671875" style="1" customWidth="1"/>
    <col min="8" max="16384" width="11.44140625" style="1"/>
  </cols>
  <sheetData>
    <row r="1" spans="2:8" ht="35.1" customHeight="1">
      <c r="B1" s="479" t="s">
        <v>64</v>
      </c>
      <c r="C1" s="480"/>
      <c r="D1" s="480"/>
      <c r="E1" s="480"/>
      <c r="F1" s="480"/>
      <c r="G1" s="481"/>
    </row>
    <row r="2" spans="2:8" ht="5.25" customHeight="1"/>
    <row r="3" spans="2:8" ht="20.100000000000001" customHeight="1">
      <c r="B3" s="482" t="str">
        <f>Caratula!A9</f>
        <v>UNIDAD RESPONSABLE DEL GASTO:  35 C0 01 SECRETARÍA DE DESARROLLO RURAL Y EQUIDAD PARA LAS COMUNIDADES</v>
      </c>
      <c r="C3" s="483"/>
      <c r="D3" s="483"/>
      <c r="E3" s="483"/>
      <c r="F3" s="483"/>
      <c r="G3" s="484"/>
    </row>
    <row r="4" spans="2:8" ht="20.100000000000001" customHeight="1">
      <c r="B4" s="482" t="str">
        <f>Caratula!A17</f>
        <v>PERÍODO: ENERO - JUNIO 2018</v>
      </c>
      <c r="C4" s="483"/>
      <c r="D4" s="483"/>
      <c r="E4" s="483"/>
      <c r="F4" s="483"/>
      <c r="G4" s="484"/>
    </row>
    <row r="5" spans="2:8" ht="35.1" customHeight="1">
      <c r="B5" s="641" t="s">
        <v>100</v>
      </c>
      <c r="C5" s="642"/>
      <c r="D5" s="642"/>
      <c r="E5" s="642"/>
      <c r="F5" s="642"/>
      <c r="G5" s="643"/>
      <c r="H5" s="3"/>
    </row>
    <row r="6" spans="2:8" ht="35.1" customHeight="1">
      <c r="B6" s="118" t="s">
        <v>74</v>
      </c>
      <c r="C6" s="648" t="s">
        <v>27</v>
      </c>
      <c r="D6" s="649"/>
      <c r="E6" s="652" t="s">
        <v>75</v>
      </c>
      <c r="F6" s="649"/>
      <c r="G6" s="9" t="s">
        <v>76</v>
      </c>
    </row>
    <row r="7" spans="2:8" ht="18" customHeight="1">
      <c r="B7" s="405">
        <v>245714170</v>
      </c>
      <c r="C7" s="650">
        <v>260714170</v>
      </c>
      <c r="D7" s="651"/>
      <c r="E7" s="650">
        <f>+C7-B7</f>
        <v>15000000</v>
      </c>
      <c r="F7" s="651"/>
      <c r="G7" s="407">
        <f>+((C7/B7)-1)*100</f>
        <v>6.1046540376568537</v>
      </c>
    </row>
    <row r="8" spans="2:8" ht="9" customHeight="1">
      <c r="B8" s="406"/>
      <c r="C8" s="406"/>
      <c r="D8" s="406"/>
      <c r="E8" s="49"/>
      <c r="F8" s="49"/>
      <c r="G8" s="50"/>
    </row>
    <row r="9" spans="2:8" ht="12" customHeight="1">
      <c r="B9" s="477" t="s">
        <v>104</v>
      </c>
      <c r="C9" s="477" t="s">
        <v>74</v>
      </c>
      <c r="D9" s="477" t="s">
        <v>27</v>
      </c>
      <c r="E9" s="477" t="s">
        <v>53</v>
      </c>
      <c r="F9" s="477" t="s">
        <v>73</v>
      </c>
      <c r="G9" s="144"/>
    </row>
    <row r="10" spans="2:8" ht="12" customHeight="1">
      <c r="B10" s="647"/>
      <c r="C10" s="647"/>
      <c r="D10" s="647"/>
      <c r="E10" s="647"/>
      <c r="F10" s="647"/>
      <c r="G10" s="146" t="s">
        <v>105</v>
      </c>
    </row>
    <row r="11" spans="2:8" ht="12" customHeight="1">
      <c r="B11" s="478"/>
      <c r="C11" s="478"/>
      <c r="D11" s="478"/>
      <c r="E11" s="478"/>
      <c r="F11" s="478"/>
      <c r="G11" s="145"/>
    </row>
    <row r="12" spans="2:8" ht="17.100000000000001" customHeight="1">
      <c r="B12" s="644" t="s">
        <v>3</v>
      </c>
      <c r="C12" s="644" t="s">
        <v>4</v>
      </c>
      <c r="D12" s="644" t="s">
        <v>5</v>
      </c>
      <c r="E12" s="644" t="s">
        <v>7</v>
      </c>
      <c r="F12" s="644" t="s">
        <v>8</v>
      </c>
      <c r="G12" s="644" t="s">
        <v>9</v>
      </c>
    </row>
    <row r="13" spans="2:8" ht="17.100000000000001" customHeight="1">
      <c r="B13" s="645"/>
      <c r="C13" s="645"/>
      <c r="D13" s="645"/>
      <c r="E13" s="645"/>
      <c r="F13" s="645"/>
      <c r="G13" s="645"/>
    </row>
    <row r="14" spans="2:8" ht="17.100000000000001" customHeight="1">
      <c r="B14" s="646"/>
      <c r="C14" s="646"/>
      <c r="D14" s="646"/>
      <c r="E14" s="646"/>
      <c r="F14" s="646"/>
      <c r="G14" s="646"/>
    </row>
    <row r="15" spans="2:8" ht="17.100000000000001" customHeight="1">
      <c r="B15" s="635"/>
      <c r="C15" s="638"/>
      <c r="D15" s="638"/>
      <c r="E15" s="638"/>
      <c r="F15" s="638"/>
      <c r="G15" s="75"/>
    </row>
    <row r="16" spans="2:8" ht="17.100000000000001" customHeight="1">
      <c r="B16" s="636"/>
      <c r="C16" s="639"/>
      <c r="D16" s="639"/>
      <c r="E16" s="639"/>
      <c r="F16" s="639"/>
      <c r="G16" s="33"/>
    </row>
    <row r="17" spans="2:7" ht="17.100000000000001" customHeight="1">
      <c r="B17" s="637"/>
      <c r="C17" s="640"/>
      <c r="D17" s="640"/>
      <c r="E17" s="640"/>
      <c r="F17" s="640"/>
      <c r="G17" s="52"/>
    </row>
    <row r="18" spans="2:7" ht="17.100000000000001" customHeight="1">
      <c r="B18" s="635"/>
      <c r="C18" s="638"/>
      <c r="D18" s="638"/>
      <c r="E18" s="638"/>
      <c r="F18" s="638"/>
      <c r="G18" s="75"/>
    </row>
    <row r="19" spans="2:7" ht="17.100000000000001" customHeight="1">
      <c r="B19" s="636"/>
      <c r="C19" s="639"/>
      <c r="D19" s="639"/>
      <c r="E19" s="639"/>
      <c r="F19" s="639"/>
      <c r="G19" s="33"/>
    </row>
    <row r="20" spans="2:7" ht="17.100000000000001" customHeight="1">
      <c r="B20" s="637"/>
      <c r="C20" s="640"/>
      <c r="D20" s="640"/>
      <c r="E20" s="640"/>
      <c r="F20" s="640"/>
      <c r="G20" s="52"/>
    </row>
    <row r="21" spans="2:7" ht="17.100000000000001" customHeight="1">
      <c r="B21" s="635"/>
      <c r="C21" s="638"/>
      <c r="D21" s="638"/>
      <c r="E21" s="638"/>
      <c r="F21" s="638"/>
      <c r="G21" s="75"/>
    </row>
    <row r="22" spans="2:7" ht="17.100000000000001" customHeight="1">
      <c r="B22" s="636"/>
      <c r="C22" s="639"/>
      <c r="D22" s="639"/>
      <c r="E22" s="639"/>
      <c r="F22" s="639"/>
      <c r="G22" s="33"/>
    </row>
    <row r="23" spans="2:7" ht="17.100000000000001" customHeight="1">
      <c r="B23" s="637"/>
      <c r="C23" s="640"/>
      <c r="D23" s="640"/>
      <c r="E23" s="640"/>
      <c r="F23" s="640"/>
      <c r="G23" s="52"/>
    </row>
    <row r="24" spans="2:7" ht="17.100000000000001" customHeight="1">
      <c r="B24" s="635"/>
      <c r="C24" s="638"/>
      <c r="D24" s="638"/>
      <c r="E24" s="638"/>
      <c r="F24" s="638"/>
      <c r="G24" s="75"/>
    </row>
    <row r="25" spans="2:7" ht="17.100000000000001" customHeight="1">
      <c r="B25" s="636"/>
      <c r="C25" s="639"/>
      <c r="D25" s="639"/>
      <c r="E25" s="639"/>
      <c r="F25" s="639"/>
      <c r="G25" s="33"/>
    </row>
    <row r="26" spans="2:7" ht="17.100000000000001" customHeight="1">
      <c r="B26" s="637"/>
      <c r="C26" s="640"/>
      <c r="D26" s="640"/>
      <c r="E26" s="640"/>
      <c r="F26" s="640"/>
      <c r="G26" s="52"/>
    </row>
    <row r="27" spans="2:7">
      <c r="B27" s="24"/>
    </row>
    <row r="28" spans="2:7">
      <c r="B28" s="24"/>
    </row>
    <row r="29" spans="2:7">
      <c r="B29" s="10"/>
      <c r="C29" s="12"/>
    </row>
    <row r="30" spans="2:7">
      <c r="B30" s="13"/>
      <c r="C30" s="15"/>
    </row>
  </sheetData>
  <mergeCells count="39">
    <mergeCell ref="C15:C17"/>
    <mergeCell ref="D15:D17"/>
    <mergeCell ref="E15:E17"/>
    <mergeCell ref="F15:F17"/>
    <mergeCell ref="C6:D6"/>
    <mergeCell ref="C7:D7"/>
    <mergeCell ref="E6:F6"/>
    <mergeCell ref="E7:F7"/>
    <mergeCell ref="C12:C14"/>
    <mergeCell ref="C9:C11"/>
    <mergeCell ref="D9:D11"/>
    <mergeCell ref="E9:E11"/>
    <mergeCell ref="F9:F11"/>
    <mergeCell ref="B1:G1"/>
    <mergeCell ref="B3:G3"/>
    <mergeCell ref="B4:G4"/>
    <mergeCell ref="B5:G5"/>
    <mergeCell ref="B18:B20"/>
    <mergeCell ref="C18:C20"/>
    <mergeCell ref="D18:D20"/>
    <mergeCell ref="E18:E20"/>
    <mergeCell ref="F18:F20"/>
    <mergeCell ref="B12:B14"/>
    <mergeCell ref="G12:G14"/>
    <mergeCell ref="D12:D14"/>
    <mergeCell ref="E12:E14"/>
    <mergeCell ref="F12:F14"/>
    <mergeCell ref="B15:B17"/>
    <mergeCell ref="B9:B11"/>
    <mergeCell ref="B21:B23"/>
    <mergeCell ref="C21:C23"/>
    <mergeCell ref="D21:D23"/>
    <mergeCell ref="E21:E23"/>
    <mergeCell ref="F21:F23"/>
    <mergeCell ref="B24:B26"/>
    <mergeCell ref="C24:C26"/>
    <mergeCell ref="D24:D26"/>
    <mergeCell ref="E24:E26"/>
    <mergeCell ref="F24:F26"/>
  </mergeCells>
  <conditionalFormatting sqref="B4">
    <cfRule type="cellIs" dxfId="9"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D7 B12:G12 F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dimension ref="B1:F34"/>
  <sheetViews>
    <sheetView showGridLines="0" view="pageBreakPreview" zoomScaleSheetLayoutView="100" workbookViewId="0">
      <selection sqref="A1:A1048576"/>
    </sheetView>
  </sheetViews>
  <sheetFormatPr baseColWidth="10" defaultColWidth="11.44140625" defaultRowHeight="13.8"/>
  <cols>
    <col min="1" max="1" width="14.33203125" style="1" customWidth="1"/>
    <col min="2" max="2" width="35.88671875" style="1" customWidth="1"/>
    <col min="3" max="3" width="15.109375" style="1" customWidth="1"/>
    <col min="4" max="4" width="16.109375" style="1" customWidth="1"/>
    <col min="5" max="5" width="20.88671875" style="1" customWidth="1"/>
    <col min="6" max="6" width="45.88671875" style="1" customWidth="1"/>
    <col min="7" max="16384" width="11.44140625" style="1"/>
  </cols>
  <sheetData>
    <row r="1" spans="2:6" ht="35.1" customHeight="1">
      <c r="B1" s="479" t="s">
        <v>61</v>
      </c>
      <c r="C1" s="480"/>
      <c r="D1" s="480"/>
      <c r="E1" s="480"/>
      <c r="F1" s="481"/>
    </row>
    <row r="2" spans="2:6" ht="6.75" customHeight="1"/>
    <row r="3" spans="2:6" ht="20.100000000000001" customHeight="1">
      <c r="B3" s="482" t="str">
        <f>Caratula!A9</f>
        <v>UNIDAD RESPONSABLE DEL GASTO:  35 C0 01 SECRETARÍA DE DESARROLLO RURAL Y EQUIDAD PARA LAS COMUNIDADES</v>
      </c>
      <c r="C3" s="483"/>
      <c r="D3" s="483"/>
      <c r="E3" s="483"/>
      <c r="F3" s="484"/>
    </row>
    <row r="4" spans="2:6" ht="20.100000000000001" customHeight="1">
      <c r="B4" s="482" t="str">
        <f>Caratula!A17</f>
        <v>PERÍODO: ENERO - JUNIO 2018</v>
      </c>
      <c r="C4" s="483"/>
      <c r="D4" s="483"/>
      <c r="E4" s="483"/>
      <c r="F4" s="484"/>
    </row>
    <row r="5" spans="2:6" ht="25.35" customHeight="1">
      <c r="B5" s="477" t="s">
        <v>181</v>
      </c>
      <c r="C5" s="495" t="s">
        <v>24</v>
      </c>
      <c r="D5" s="584"/>
      <c r="E5" s="653" t="s">
        <v>119</v>
      </c>
      <c r="F5" s="477" t="s">
        <v>17</v>
      </c>
    </row>
    <row r="6" spans="2:6" ht="19.5" customHeight="1">
      <c r="B6" s="478"/>
      <c r="C6" s="147" t="s">
        <v>82</v>
      </c>
      <c r="D6" s="147" t="s">
        <v>25</v>
      </c>
      <c r="E6" s="654"/>
      <c r="F6" s="478"/>
    </row>
    <row r="7" spans="2:6" ht="15" customHeight="1">
      <c r="B7" s="48" t="s">
        <v>0</v>
      </c>
      <c r="C7" s="48" t="s">
        <v>1</v>
      </c>
      <c r="D7" s="48" t="s">
        <v>2</v>
      </c>
      <c r="E7" s="48" t="s">
        <v>6</v>
      </c>
      <c r="F7" s="48" t="s">
        <v>3</v>
      </c>
    </row>
    <row r="8" spans="2:6" ht="15" customHeight="1">
      <c r="B8" s="78"/>
      <c r="C8" s="78"/>
      <c r="D8" s="78"/>
      <c r="E8" s="78"/>
      <c r="F8" s="74"/>
    </row>
    <row r="9" spans="2:6" ht="15" customHeight="1">
      <c r="B9" s="78"/>
      <c r="C9" s="78"/>
      <c r="D9" s="78"/>
      <c r="E9" s="78"/>
      <c r="F9" s="74"/>
    </row>
    <row r="10" spans="2:6" ht="15" customHeight="1">
      <c r="B10" s="78"/>
      <c r="C10" s="78"/>
      <c r="D10" s="78"/>
      <c r="E10" s="78"/>
      <c r="F10" s="74"/>
    </row>
    <row r="11" spans="2:6" ht="15" customHeight="1">
      <c r="B11" s="78"/>
      <c r="C11" s="78"/>
      <c r="D11" s="100"/>
      <c r="E11" s="100"/>
      <c r="F11" s="74"/>
    </row>
    <row r="12" spans="2:6" ht="15" customHeight="1">
      <c r="B12" s="78"/>
      <c r="C12" s="78"/>
      <c r="D12" s="78"/>
      <c r="E12" s="78"/>
      <c r="F12" s="74"/>
    </row>
    <row r="13" spans="2:6" ht="15" customHeight="1">
      <c r="B13" s="78"/>
      <c r="C13" s="78"/>
      <c r="D13" s="78"/>
      <c r="E13" s="78"/>
      <c r="F13" s="74"/>
    </row>
    <row r="14" spans="2:6" ht="15" customHeight="1">
      <c r="B14" s="78"/>
      <c r="C14" s="78"/>
      <c r="D14" s="78"/>
      <c r="E14" s="78"/>
      <c r="F14" s="74"/>
    </row>
    <row r="15" spans="2:6" ht="15" customHeight="1">
      <c r="B15" s="78"/>
      <c r="C15" s="78"/>
      <c r="D15" s="78"/>
      <c r="E15" s="78"/>
      <c r="F15" s="74"/>
    </row>
    <row r="16" spans="2:6" ht="15" customHeight="1">
      <c r="B16" s="78"/>
      <c r="C16" s="78"/>
      <c r="D16" s="78"/>
      <c r="E16" s="78"/>
      <c r="F16" s="74"/>
    </row>
    <row r="17" spans="2:6" ht="15" customHeight="1">
      <c r="B17" s="78"/>
      <c r="C17" s="78"/>
      <c r="D17" s="78"/>
      <c r="E17" s="78"/>
      <c r="F17" s="74"/>
    </row>
    <row r="18" spans="2:6" ht="15" customHeight="1">
      <c r="B18" s="78"/>
      <c r="C18" s="78"/>
      <c r="D18" s="78"/>
      <c r="E18" s="78"/>
      <c r="F18" s="74"/>
    </row>
    <row r="19" spans="2:6" ht="15" customHeight="1">
      <c r="B19" s="78"/>
      <c r="C19" s="78"/>
      <c r="D19" s="78"/>
      <c r="E19" s="78"/>
      <c r="F19" s="74"/>
    </row>
    <row r="20" spans="2:6" ht="15" customHeight="1">
      <c r="B20" s="78"/>
      <c r="C20" s="78"/>
      <c r="D20" s="78"/>
      <c r="E20" s="78"/>
      <c r="F20" s="74"/>
    </row>
    <row r="21" spans="2:6" ht="15" customHeight="1">
      <c r="B21" s="78"/>
      <c r="C21" s="78"/>
      <c r="D21" s="78"/>
      <c r="E21" s="78"/>
      <c r="F21" s="74"/>
    </row>
    <row r="22" spans="2:6" ht="15" customHeight="1">
      <c r="B22" s="78"/>
      <c r="C22" s="78"/>
      <c r="D22" s="78"/>
      <c r="E22" s="78"/>
      <c r="F22" s="74"/>
    </row>
    <row r="23" spans="2:6" ht="15" customHeight="1">
      <c r="B23" s="78"/>
      <c r="C23" s="78"/>
      <c r="D23" s="78"/>
      <c r="E23" s="78"/>
      <c r="F23" s="74"/>
    </row>
    <row r="24" spans="2:6" ht="15" customHeight="1">
      <c r="B24" s="78"/>
      <c r="C24" s="78"/>
      <c r="D24" s="78"/>
      <c r="E24" s="78"/>
      <c r="F24" s="74"/>
    </row>
    <row r="25" spans="2:6" ht="15" customHeight="1">
      <c r="B25" s="69"/>
      <c r="C25" s="69"/>
      <c r="D25" s="69"/>
      <c r="E25" s="69"/>
      <c r="F25" s="71"/>
    </row>
    <row r="26" spans="2:6" ht="15" customHeight="1">
      <c r="B26" s="69"/>
      <c r="C26" s="69"/>
      <c r="D26" s="69"/>
      <c r="E26" s="69"/>
      <c r="F26" s="71"/>
    </row>
    <row r="27" spans="2:6" ht="15" customHeight="1">
      <c r="B27" s="69"/>
      <c r="C27" s="69"/>
      <c r="D27" s="69"/>
      <c r="E27" s="69"/>
      <c r="F27" s="71"/>
    </row>
    <row r="28" spans="2:6" ht="15" customHeight="1">
      <c r="B28" s="69"/>
      <c r="C28" s="69"/>
      <c r="D28" s="69"/>
      <c r="E28" s="69"/>
      <c r="F28" s="71"/>
    </row>
    <row r="29" spans="2:6" ht="15" customHeight="1">
      <c r="B29" s="76" t="s">
        <v>118</v>
      </c>
      <c r="C29" s="69"/>
      <c r="D29" s="69"/>
      <c r="E29" s="69"/>
      <c r="F29" s="71"/>
    </row>
    <row r="30" spans="2:6" ht="15" customHeight="1">
      <c r="B30" s="76"/>
      <c r="C30" s="76"/>
      <c r="D30" s="76"/>
      <c r="E30" s="76"/>
      <c r="F30" s="77"/>
    </row>
    <row r="31" spans="2:6">
      <c r="B31" s="24"/>
      <c r="C31" s="32"/>
      <c r="D31" s="32"/>
      <c r="E31" s="32"/>
    </row>
    <row r="33" spans="2:6">
      <c r="B33" s="10"/>
      <c r="D33" s="12"/>
      <c r="E33" s="12"/>
      <c r="F33" s="12"/>
    </row>
    <row r="34" spans="2:6">
      <c r="B34" s="13"/>
      <c r="D34" s="15"/>
      <c r="E34" s="15"/>
      <c r="F34" s="15"/>
    </row>
  </sheetData>
  <mergeCells count="7">
    <mergeCell ref="B5:B6"/>
    <mergeCell ref="C5:D5"/>
    <mergeCell ref="F5:F6"/>
    <mergeCell ref="B1:F1"/>
    <mergeCell ref="B3:F3"/>
    <mergeCell ref="B4:F4"/>
    <mergeCell ref="E5:E6"/>
  </mergeCells>
  <phoneticPr fontId="0" type="noConversion"/>
  <conditionalFormatting sqref="B4">
    <cfRule type="cellIs" dxfId="8"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80" orientation="landscape" r:id="rId1"/>
  <headerFooter scaleWithDoc="0">
    <oddHeader>&amp;C&amp;G</oddHeader>
    <oddFooter>&amp;C&amp;G</oddFooter>
  </headerFooter>
  <ignoredErrors>
    <ignoredError sqref="B7:D7 E7:F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dimension ref="B1:G28"/>
  <sheetViews>
    <sheetView showGridLines="0" view="pageBreakPreview" zoomScaleSheetLayoutView="100" workbookViewId="0">
      <selection activeCell="A2" sqref="A1:A1048576"/>
    </sheetView>
  </sheetViews>
  <sheetFormatPr baseColWidth="10" defaultColWidth="11.44140625" defaultRowHeight="13.8"/>
  <cols>
    <col min="1" max="1" width="11.44140625" style="1"/>
    <col min="2" max="2" width="40.88671875" style="1" customWidth="1"/>
    <col min="3" max="4" width="13.88671875" style="1" customWidth="1"/>
    <col min="5" max="5" width="16.109375" style="1" customWidth="1"/>
    <col min="6" max="6" width="13.88671875" style="1" customWidth="1"/>
    <col min="7" max="7" width="45.88671875" style="1" customWidth="1"/>
    <col min="8" max="16384" width="11.44140625" style="1"/>
  </cols>
  <sheetData>
    <row r="1" spans="2:7" ht="35.1" customHeight="1">
      <c r="B1" s="479" t="s">
        <v>63</v>
      </c>
      <c r="C1" s="480"/>
      <c r="D1" s="480"/>
      <c r="E1" s="480"/>
      <c r="F1" s="480"/>
      <c r="G1" s="481"/>
    </row>
    <row r="2" spans="2:7" ht="6.75" customHeight="1"/>
    <row r="3" spans="2:7" ht="20.100000000000001" customHeight="1">
      <c r="B3" s="482" t="str">
        <f>Caratula!A9</f>
        <v>UNIDAD RESPONSABLE DEL GASTO:  35 C0 01 SECRETARÍA DE DESARROLLO RURAL Y EQUIDAD PARA LAS COMUNIDADES</v>
      </c>
      <c r="C3" s="483"/>
      <c r="D3" s="483"/>
      <c r="E3" s="483"/>
      <c r="F3" s="483"/>
      <c r="G3" s="484"/>
    </row>
    <row r="4" spans="2:7" ht="20.100000000000001" customHeight="1">
      <c r="B4" s="482" t="str">
        <f>Caratula!A17</f>
        <v>PERÍODO: ENERO - JUNIO 2018</v>
      </c>
      <c r="C4" s="483"/>
      <c r="D4" s="483"/>
      <c r="E4" s="483"/>
      <c r="F4" s="483"/>
      <c r="G4" s="484"/>
    </row>
    <row r="5" spans="2:7" ht="25.35" customHeight="1">
      <c r="B5" s="477" t="s">
        <v>31</v>
      </c>
      <c r="C5" s="495" t="s">
        <v>101</v>
      </c>
      <c r="D5" s="496"/>
      <c r="E5" s="496"/>
      <c r="F5" s="584"/>
      <c r="G5" s="477" t="s">
        <v>26</v>
      </c>
    </row>
    <row r="6" spans="2:7" ht="31.5" customHeight="1">
      <c r="B6" s="478"/>
      <c r="C6" s="147" t="s">
        <v>34</v>
      </c>
      <c r="D6" s="147" t="s">
        <v>33</v>
      </c>
      <c r="E6" s="147" t="s">
        <v>30</v>
      </c>
      <c r="F6" s="147" t="s">
        <v>32</v>
      </c>
      <c r="G6" s="478"/>
    </row>
    <row r="7" spans="2:7" ht="18" customHeight="1">
      <c r="B7" s="48" t="s">
        <v>0</v>
      </c>
      <c r="C7" s="48" t="s">
        <v>1</v>
      </c>
      <c r="D7" s="48" t="s">
        <v>2</v>
      </c>
      <c r="E7" s="48" t="s">
        <v>6</v>
      </c>
      <c r="F7" s="48" t="s">
        <v>3</v>
      </c>
      <c r="G7" s="48" t="s">
        <v>4</v>
      </c>
    </row>
    <row r="8" spans="2:7" ht="18" customHeight="1">
      <c r="B8" s="78"/>
      <c r="C8" s="78"/>
      <c r="D8" s="78"/>
      <c r="E8" s="78"/>
      <c r="F8" s="78"/>
      <c r="G8" s="74"/>
    </row>
    <row r="9" spans="2:7" ht="18" customHeight="1">
      <c r="B9" s="78"/>
      <c r="C9" s="78"/>
      <c r="D9" s="78"/>
      <c r="E9" s="78"/>
      <c r="F9" s="78"/>
      <c r="G9" s="74"/>
    </row>
    <row r="10" spans="2:7" ht="18" customHeight="1">
      <c r="B10" s="78"/>
      <c r="C10" s="78"/>
      <c r="D10" s="78"/>
      <c r="E10" s="78"/>
      <c r="F10" s="78"/>
      <c r="G10" s="74"/>
    </row>
    <row r="11" spans="2:7" ht="18" customHeight="1">
      <c r="B11" s="78"/>
      <c r="C11" s="78"/>
      <c r="D11" s="78"/>
      <c r="E11" s="78"/>
      <c r="F11" s="78"/>
      <c r="G11" s="74"/>
    </row>
    <row r="12" spans="2:7" ht="18" customHeight="1">
      <c r="B12" s="78"/>
      <c r="C12" s="78"/>
      <c r="D12" s="78"/>
      <c r="E12" s="78"/>
      <c r="F12" s="78"/>
      <c r="G12" s="74"/>
    </row>
    <row r="13" spans="2:7" ht="18" customHeight="1">
      <c r="B13" s="78"/>
      <c r="C13" s="78"/>
      <c r="D13" s="78"/>
      <c r="E13" s="78"/>
      <c r="F13" s="78"/>
      <c r="G13" s="74"/>
    </row>
    <row r="14" spans="2:7" ht="18" customHeight="1">
      <c r="B14" s="78"/>
      <c r="C14" s="78"/>
      <c r="D14" s="78"/>
      <c r="E14" s="78"/>
      <c r="F14" s="78"/>
      <c r="G14" s="74"/>
    </row>
    <row r="15" spans="2:7" ht="18" customHeight="1">
      <c r="B15" s="78"/>
      <c r="C15" s="78"/>
      <c r="D15" s="78"/>
      <c r="E15" s="78"/>
      <c r="F15" s="78"/>
      <c r="G15" s="74"/>
    </row>
    <row r="16" spans="2:7" ht="18" customHeight="1">
      <c r="B16" s="69"/>
      <c r="C16" s="69"/>
      <c r="D16" s="69"/>
      <c r="E16" s="69"/>
      <c r="F16" s="69"/>
      <c r="G16" s="71"/>
    </row>
    <row r="17" spans="2:7" ht="18" customHeight="1">
      <c r="B17" s="69"/>
      <c r="C17" s="69"/>
      <c r="D17" s="69"/>
      <c r="E17" s="69"/>
      <c r="F17" s="69"/>
      <c r="G17" s="71"/>
    </row>
    <row r="18" spans="2:7" ht="18" customHeight="1">
      <c r="B18" s="69"/>
      <c r="C18" s="69"/>
      <c r="D18" s="69"/>
      <c r="E18" s="69"/>
      <c r="F18" s="69"/>
      <c r="G18" s="71"/>
    </row>
    <row r="19" spans="2:7" ht="18" customHeight="1">
      <c r="B19" s="69"/>
      <c r="C19" s="69"/>
      <c r="D19" s="69"/>
      <c r="E19" s="69"/>
      <c r="F19" s="69"/>
      <c r="G19" s="71"/>
    </row>
    <row r="20" spans="2:7" ht="18" customHeight="1">
      <c r="B20" s="69"/>
      <c r="C20" s="69"/>
      <c r="D20" s="69"/>
      <c r="E20" s="69"/>
      <c r="F20" s="69"/>
      <c r="G20" s="71"/>
    </row>
    <row r="21" spans="2:7" ht="18" customHeight="1">
      <c r="B21" s="69"/>
      <c r="C21" s="69"/>
      <c r="D21" s="69"/>
      <c r="E21" s="69"/>
      <c r="F21" s="69"/>
      <c r="G21" s="71"/>
    </row>
    <row r="22" spans="2:7" ht="18" customHeight="1">
      <c r="B22" s="69"/>
      <c r="C22" s="69"/>
      <c r="D22" s="69"/>
      <c r="E22" s="69"/>
      <c r="F22" s="69"/>
      <c r="G22" s="71"/>
    </row>
    <row r="23" spans="2:7" ht="18" customHeight="1">
      <c r="B23" s="69"/>
      <c r="C23" s="69"/>
      <c r="D23" s="69"/>
      <c r="E23" s="69"/>
      <c r="F23" s="69"/>
      <c r="G23" s="71"/>
    </row>
    <row r="24" spans="2:7" ht="18" customHeight="1">
      <c r="B24" s="69"/>
      <c r="C24" s="69"/>
      <c r="D24" s="69"/>
      <c r="E24" s="69"/>
      <c r="F24" s="69"/>
      <c r="G24" s="71"/>
    </row>
    <row r="25" spans="2:7" ht="18" customHeight="1">
      <c r="B25" s="76" t="s">
        <v>62</v>
      </c>
      <c r="C25" s="69"/>
      <c r="D25" s="69"/>
      <c r="E25" s="69"/>
      <c r="F25" s="69"/>
      <c r="G25" s="71"/>
    </row>
    <row r="26" spans="2:7">
      <c r="B26" s="24"/>
      <c r="C26" s="32"/>
      <c r="D26" s="32"/>
      <c r="E26" s="32"/>
      <c r="F26" s="32"/>
    </row>
    <row r="27" spans="2:7">
      <c r="B27" s="10"/>
      <c r="E27" s="12"/>
      <c r="G27" s="12"/>
    </row>
    <row r="28" spans="2:7">
      <c r="B28" s="13"/>
      <c r="E28" s="15"/>
      <c r="G28" s="15"/>
    </row>
  </sheetData>
  <mergeCells count="6">
    <mergeCell ref="B5:B6"/>
    <mergeCell ref="G5:G6"/>
    <mergeCell ref="B1:G1"/>
    <mergeCell ref="B3:G3"/>
    <mergeCell ref="B4:G4"/>
    <mergeCell ref="C5:F5"/>
  </mergeCells>
  <phoneticPr fontId="0" type="noConversion"/>
  <printOptions horizontalCentered="1"/>
  <pageMargins left="0.39370078740157483" right="0.39370078740157483" top="1.3779527559055118" bottom="0.47244094488188981" header="0.39370078740157483" footer="0.19685039370078741"/>
  <pageSetup scale="80" orientation="landscape" r:id="rId1"/>
  <headerFooter scaleWithDoc="0">
    <oddHeader>&amp;C&amp;G</oddHeader>
    <oddFooter>&amp;C&amp;G</oddFooter>
  </headerFooter>
  <ignoredErrors>
    <ignoredError sqref="B7:G7" numberStoredAsText="1"/>
  </ignoredErrors>
  <drawing r:id="rId2"/>
  <legacyDrawingHF r:id="rId3"/>
</worksheet>
</file>

<file path=xl/worksheets/sheet16.xml><?xml version="1.0" encoding="utf-8"?>
<worksheet xmlns="http://schemas.openxmlformats.org/spreadsheetml/2006/main" xmlns:r="http://schemas.openxmlformats.org/officeDocument/2006/relationships">
  <dimension ref="A1:G23"/>
  <sheetViews>
    <sheetView showGridLines="0" view="pageBreakPreview" topLeftCell="A12" zoomScale="96" zoomScaleNormal="80" zoomScaleSheetLayoutView="96" workbookViewId="0">
      <selection activeCell="A13" sqref="A13:G13"/>
    </sheetView>
  </sheetViews>
  <sheetFormatPr baseColWidth="10" defaultColWidth="9.109375" defaultRowHeight="13.8"/>
  <cols>
    <col min="1" max="1" width="23.33203125" style="1" customWidth="1"/>
    <col min="2" max="2" width="15.109375" style="1" customWidth="1"/>
    <col min="3" max="3" width="23.6640625" style="1" customWidth="1"/>
    <col min="4" max="4" width="65" style="1" customWidth="1"/>
    <col min="5" max="5" width="13.6640625" style="1" customWidth="1"/>
    <col min="6" max="6" width="11.44140625" style="1" customWidth="1"/>
    <col min="7" max="7" width="20.88671875" style="1" customWidth="1"/>
    <col min="8" max="16384" width="9.109375" style="1"/>
  </cols>
  <sheetData>
    <row r="1" spans="1:7" ht="35.1" customHeight="1">
      <c r="A1" s="479" t="s">
        <v>65</v>
      </c>
      <c r="B1" s="480"/>
      <c r="C1" s="480"/>
      <c r="D1" s="480"/>
      <c r="E1" s="480"/>
      <c r="F1" s="480"/>
      <c r="G1" s="481"/>
    </row>
    <row r="2" spans="1:7" s="17" customFormat="1" ht="8.25" customHeight="1">
      <c r="A2" s="16"/>
      <c r="B2" s="16"/>
      <c r="C2" s="16"/>
      <c r="D2" s="16"/>
      <c r="E2" s="16"/>
      <c r="F2" s="16"/>
      <c r="G2" s="16"/>
    </row>
    <row r="3" spans="1:7" s="17" customFormat="1" ht="19.5" customHeight="1">
      <c r="A3" s="482" t="str">
        <f>Caratula!A9</f>
        <v>UNIDAD RESPONSABLE DEL GASTO:  35 C0 01 SECRETARÍA DE DESARROLLO RURAL Y EQUIDAD PARA LAS COMUNIDADES</v>
      </c>
      <c r="B3" s="483"/>
      <c r="C3" s="483"/>
      <c r="D3" s="483"/>
      <c r="E3" s="483"/>
      <c r="F3" s="483"/>
      <c r="G3" s="484"/>
    </row>
    <row r="4" spans="1:7" s="17" customFormat="1" ht="19.5" customHeight="1">
      <c r="A4" s="482" t="str">
        <f>Caratula!A17</f>
        <v>PERÍODO: ENERO - JUNIO 2018</v>
      </c>
      <c r="B4" s="483"/>
      <c r="C4" s="483"/>
      <c r="D4" s="483"/>
      <c r="E4" s="483"/>
      <c r="F4" s="483"/>
      <c r="G4" s="484"/>
    </row>
    <row r="5" spans="1:7" ht="25.35" customHeight="1">
      <c r="A5" s="477" t="s">
        <v>110</v>
      </c>
      <c r="B5" s="477" t="s">
        <v>36</v>
      </c>
      <c r="C5" s="477" t="s">
        <v>19</v>
      </c>
      <c r="D5" s="477" t="s">
        <v>20</v>
      </c>
      <c r="E5" s="495" t="s">
        <v>24</v>
      </c>
      <c r="F5" s="584"/>
      <c r="G5" s="477" t="s">
        <v>119</v>
      </c>
    </row>
    <row r="6" spans="1:7" s="18" customFormat="1" ht="24.75" customHeight="1">
      <c r="A6" s="478"/>
      <c r="B6" s="478"/>
      <c r="C6" s="478"/>
      <c r="D6" s="478"/>
      <c r="E6" s="147" t="s">
        <v>82</v>
      </c>
      <c r="F6" s="147" t="s">
        <v>25</v>
      </c>
      <c r="G6" s="478"/>
    </row>
    <row r="7" spans="1:7" ht="146.25" customHeight="1">
      <c r="A7" s="430" t="s">
        <v>747</v>
      </c>
      <c r="B7" s="430" t="s">
        <v>457</v>
      </c>
      <c r="C7" s="430" t="s">
        <v>748</v>
      </c>
      <c r="D7" s="430" t="s">
        <v>749</v>
      </c>
      <c r="E7" s="431" t="s">
        <v>458</v>
      </c>
      <c r="F7" s="431">
        <v>204</v>
      </c>
      <c r="G7" s="432">
        <v>2123952.7999999998</v>
      </c>
    </row>
    <row r="8" spans="1:7" ht="406.5" customHeight="1">
      <c r="A8" s="431" t="s">
        <v>456</v>
      </c>
      <c r="B8" s="431" t="s">
        <v>457</v>
      </c>
      <c r="C8" s="431" t="s">
        <v>459</v>
      </c>
      <c r="D8" s="431" t="s">
        <v>460</v>
      </c>
      <c r="E8" s="431" t="s">
        <v>750</v>
      </c>
      <c r="F8" s="431" t="s">
        <v>751</v>
      </c>
      <c r="G8" s="432">
        <v>3105829.5</v>
      </c>
    </row>
    <row r="9" spans="1:7" ht="75" customHeight="1">
      <c r="A9" s="430" t="s">
        <v>752</v>
      </c>
      <c r="B9" s="430" t="s">
        <v>457</v>
      </c>
      <c r="C9" s="430" t="s">
        <v>757</v>
      </c>
      <c r="D9" s="430" t="s">
        <v>756</v>
      </c>
      <c r="E9" s="431" t="s">
        <v>507</v>
      </c>
      <c r="F9" s="431">
        <v>39</v>
      </c>
      <c r="G9" s="432">
        <v>216800</v>
      </c>
    </row>
    <row r="10" spans="1:7" ht="74.25" customHeight="1">
      <c r="A10" s="430" t="s">
        <v>755</v>
      </c>
      <c r="B10" s="430" t="s">
        <v>457</v>
      </c>
      <c r="C10" s="430" t="s">
        <v>753</v>
      </c>
      <c r="D10" s="430" t="s">
        <v>754</v>
      </c>
      <c r="E10" s="431" t="s">
        <v>458</v>
      </c>
      <c r="F10" s="431">
        <v>60</v>
      </c>
      <c r="G10" s="432">
        <v>574600</v>
      </c>
    </row>
    <row r="11" spans="1:7" ht="60.75" customHeight="1">
      <c r="A11" s="430" t="s">
        <v>758</v>
      </c>
      <c r="B11" s="430" t="s">
        <v>457</v>
      </c>
      <c r="C11" s="430" t="s">
        <v>759</v>
      </c>
      <c r="D11" s="430" t="s">
        <v>760</v>
      </c>
      <c r="E11" s="431" t="s">
        <v>507</v>
      </c>
      <c r="F11" s="431">
        <v>42</v>
      </c>
      <c r="G11" s="432">
        <v>390200</v>
      </c>
    </row>
    <row r="12" spans="1:7" ht="60.75" customHeight="1">
      <c r="A12" s="430" t="s">
        <v>764</v>
      </c>
      <c r="B12" s="430" t="s">
        <v>761</v>
      </c>
      <c r="C12" s="430" t="s">
        <v>765</v>
      </c>
      <c r="D12" s="430" t="s">
        <v>763</v>
      </c>
      <c r="E12" s="431" t="s">
        <v>227</v>
      </c>
      <c r="F12" s="431">
        <v>102</v>
      </c>
      <c r="G12" s="432">
        <v>11476156</v>
      </c>
    </row>
    <row r="13" spans="1:7" ht="250.5" customHeight="1">
      <c r="A13" s="431" t="s">
        <v>766</v>
      </c>
      <c r="B13" s="431" t="s">
        <v>457</v>
      </c>
      <c r="C13" s="431" t="s">
        <v>505</v>
      </c>
      <c r="D13" s="431" t="s">
        <v>506</v>
      </c>
      <c r="E13" s="431" t="s">
        <v>507</v>
      </c>
      <c r="F13" s="431">
        <v>52</v>
      </c>
      <c r="G13" s="432">
        <v>3618749</v>
      </c>
    </row>
    <row r="14" spans="1:7" ht="70.5" customHeight="1">
      <c r="A14" s="430" t="s">
        <v>773</v>
      </c>
      <c r="B14" s="430" t="s">
        <v>767</v>
      </c>
      <c r="C14" s="430" t="s">
        <v>762</v>
      </c>
      <c r="D14" s="430" t="s">
        <v>768</v>
      </c>
      <c r="E14" s="431" t="s">
        <v>769</v>
      </c>
      <c r="F14" s="433">
        <v>199218</v>
      </c>
      <c r="G14" s="432">
        <v>9580119.3300000001</v>
      </c>
    </row>
    <row r="15" spans="1:7" ht="61.5" customHeight="1">
      <c r="A15" s="431" t="s">
        <v>774</v>
      </c>
      <c r="B15" s="431" t="s">
        <v>767</v>
      </c>
      <c r="C15" s="431" t="s">
        <v>770</v>
      </c>
      <c r="D15" s="431" t="s">
        <v>771</v>
      </c>
      <c r="E15" s="431" t="s">
        <v>772</v>
      </c>
      <c r="F15" s="431">
        <v>40</v>
      </c>
      <c r="G15" s="432">
        <v>509600</v>
      </c>
    </row>
    <row r="16" spans="1:7" hidden="1"/>
    <row r="17" spans="1:7" hidden="1"/>
    <row r="18" spans="1:7" hidden="1"/>
    <row r="19" spans="1:7" hidden="1"/>
    <row r="20" spans="1:7" hidden="1"/>
    <row r="21" spans="1:7">
      <c r="A21" s="24" t="s">
        <v>153</v>
      </c>
    </row>
    <row r="23" spans="1:7">
      <c r="A23" s="655" t="s">
        <v>62</v>
      </c>
      <c r="B23" s="655"/>
      <c r="C23" s="655"/>
      <c r="D23" s="655"/>
      <c r="E23" s="655"/>
      <c r="F23" s="655"/>
      <c r="G23" s="434">
        <f>+SUM(G7:G22)</f>
        <v>31596006.630000003</v>
      </c>
    </row>
  </sheetData>
  <mergeCells count="10">
    <mergeCell ref="A23:F23"/>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legacyDrawingHF r:id="rId2"/>
</worksheet>
</file>

<file path=xl/worksheets/sheet17.xml><?xml version="1.0" encoding="utf-8"?>
<worksheet xmlns="http://schemas.openxmlformats.org/spreadsheetml/2006/main" xmlns:r="http://schemas.openxmlformats.org/officeDocument/2006/relationships">
  <dimension ref="A1:D29"/>
  <sheetViews>
    <sheetView showGridLines="0" view="pageBreakPreview" zoomScaleSheetLayoutView="100" workbookViewId="0">
      <selection activeCell="F11" sqref="F11"/>
    </sheetView>
  </sheetViews>
  <sheetFormatPr baseColWidth="10" defaultColWidth="11.44140625" defaultRowHeight="13.8"/>
  <cols>
    <col min="1" max="1" width="20.44140625" style="30" customWidth="1"/>
    <col min="2" max="2" width="42.109375" style="30" customWidth="1"/>
    <col min="3" max="4" width="50.88671875" style="30" customWidth="1"/>
    <col min="5" max="16384" width="11.44140625" style="30"/>
  </cols>
  <sheetData>
    <row r="1" spans="1:4" ht="35.1" customHeight="1">
      <c r="B1" s="666" t="s">
        <v>67</v>
      </c>
      <c r="C1" s="667"/>
      <c r="D1" s="668"/>
    </row>
    <row r="2" spans="1:4" ht="6.75" customHeight="1">
      <c r="A2" s="30" t="s">
        <v>819</v>
      </c>
    </row>
    <row r="3" spans="1:4" s="31" customFormat="1" ht="15" customHeight="1">
      <c r="B3" s="672" t="str">
        <f>Caratula!A9</f>
        <v>UNIDAD RESPONSABLE DEL GASTO:  35 C0 01 SECRETARÍA DE DESARROLLO RURAL Y EQUIDAD PARA LAS COMUNIDADES</v>
      </c>
      <c r="C3" s="673"/>
      <c r="D3" s="674"/>
    </row>
    <row r="4" spans="1:4" s="31" customFormat="1" ht="6.75" customHeight="1"/>
    <row r="5" spans="1:4" s="31" customFormat="1" ht="15" customHeight="1">
      <c r="B5" s="672" t="str">
        <f>Caratula!A17</f>
        <v>PERÍODO: ENERO - JUNIO 2018</v>
      </c>
      <c r="C5" s="673"/>
      <c r="D5" s="674"/>
    </row>
    <row r="6" spans="1:4" s="31" customFormat="1" ht="6.75" customHeight="1"/>
    <row r="7" spans="1:4" s="31" customFormat="1" ht="15" customHeight="1">
      <c r="B7" s="669" t="s">
        <v>54</v>
      </c>
      <c r="C7" s="670"/>
      <c r="D7" s="671"/>
    </row>
    <row r="8" spans="1:4" s="31" customFormat="1" ht="6.75" customHeight="1">
      <c r="B8" s="675"/>
      <c r="C8" s="675"/>
      <c r="D8" s="675"/>
    </row>
    <row r="9" spans="1:4" s="31" customFormat="1" ht="15" customHeight="1">
      <c r="B9" s="454" t="s">
        <v>798</v>
      </c>
      <c r="C9" s="664" t="s">
        <v>461</v>
      </c>
      <c r="D9" s="665"/>
    </row>
    <row r="10" spans="1:4" s="31" customFormat="1" ht="20.25" customHeight="1">
      <c r="B10" s="454" t="s">
        <v>799</v>
      </c>
      <c r="C10" s="662" t="s">
        <v>462</v>
      </c>
      <c r="D10" s="663"/>
    </row>
    <row r="11" spans="1:4" s="31" customFormat="1" ht="18.75" customHeight="1">
      <c r="B11" s="454" t="s">
        <v>800</v>
      </c>
      <c r="C11" s="662" t="s">
        <v>463</v>
      </c>
      <c r="D11" s="663"/>
    </row>
    <row r="12" spans="1:4" s="31" customFormat="1" ht="36.75" customHeight="1">
      <c r="B12" s="454" t="s">
        <v>801</v>
      </c>
      <c r="C12" s="662" t="s">
        <v>464</v>
      </c>
      <c r="D12" s="663"/>
    </row>
    <row r="13" spans="1:4" s="31" customFormat="1" ht="25.5" customHeight="1">
      <c r="B13" s="455" t="s">
        <v>802</v>
      </c>
      <c r="C13" s="662" t="s">
        <v>465</v>
      </c>
      <c r="D13" s="663"/>
    </row>
    <row r="14" spans="1:4" s="31" customFormat="1" ht="51.75" customHeight="1">
      <c r="B14" s="455" t="s">
        <v>803</v>
      </c>
      <c r="C14" s="664" t="s">
        <v>466</v>
      </c>
      <c r="D14" s="665"/>
    </row>
    <row r="15" spans="1:4" s="31" customFormat="1" ht="33.6" customHeight="1">
      <c r="B15" s="455" t="s">
        <v>804</v>
      </c>
      <c r="C15" s="664" t="s">
        <v>467</v>
      </c>
      <c r="D15" s="665"/>
    </row>
    <row r="16" spans="1:4" s="31" customFormat="1" ht="35.25" customHeight="1">
      <c r="B16" s="455" t="s">
        <v>805</v>
      </c>
      <c r="C16" s="664" t="s">
        <v>468</v>
      </c>
      <c r="D16" s="665"/>
    </row>
    <row r="17" spans="2:4" s="31" customFormat="1" ht="6.75" customHeight="1">
      <c r="B17" s="456"/>
      <c r="C17" s="456"/>
      <c r="D17" s="456"/>
    </row>
    <row r="18" spans="2:4" s="31" customFormat="1" ht="15" customHeight="1">
      <c r="B18" s="656" t="s">
        <v>55</v>
      </c>
      <c r="C18" s="657"/>
      <c r="D18" s="658"/>
    </row>
    <row r="19" spans="2:4" s="31" customFormat="1" ht="29.1" customHeight="1">
      <c r="B19" s="457" t="s">
        <v>806</v>
      </c>
      <c r="C19" s="457" t="s">
        <v>807</v>
      </c>
      <c r="D19" s="458" t="s">
        <v>808</v>
      </c>
    </row>
    <row r="20" spans="2:4" s="31" customFormat="1" ht="15" customHeight="1">
      <c r="B20" s="459">
        <v>9263176.9100000001</v>
      </c>
      <c r="C20" s="459">
        <v>16136699.26</v>
      </c>
      <c r="D20" s="460">
        <f>C20-B20</f>
        <v>6873522.3499999996</v>
      </c>
    </row>
    <row r="21" spans="2:4" s="31" customFormat="1" ht="6.75" customHeight="1">
      <c r="B21" s="461"/>
      <c r="C21" s="461"/>
      <c r="D21" s="461"/>
    </row>
    <row r="22" spans="2:4" s="31" customFormat="1" ht="15" customHeight="1">
      <c r="B22" s="659" t="s">
        <v>56</v>
      </c>
      <c r="C22" s="660"/>
      <c r="D22" s="661"/>
    </row>
    <row r="23" spans="2:4" s="31" customFormat="1" ht="15" customHeight="1">
      <c r="B23" s="462" t="s">
        <v>809</v>
      </c>
      <c r="C23" s="462" t="s">
        <v>810</v>
      </c>
      <c r="D23" s="463" t="s">
        <v>811</v>
      </c>
    </row>
    <row r="24" spans="2:4" s="31" customFormat="1" ht="15" customHeight="1">
      <c r="B24" s="459">
        <v>16136699.26</v>
      </c>
      <c r="C24" s="459" t="s">
        <v>812</v>
      </c>
      <c r="D24" s="460">
        <v>16136699.26</v>
      </c>
    </row>
    <row r="25" spans="2:4" s="31" customFormat="1" ht="6.75" customHeight="1">
      <c r="B25" s="461"/>
      <c r="C25" s="461"/>
      <c r="D25" s="461"/>
    </row>
    <row r="26" spans="2:4" s="31" customFormat="1" ht="15" customHeight="1">
      <c r="B26" s="659" t="s">
        <v>57</v>
      </c>
      <c r="C26" s="660"/>
      <c r="D26" s="661"/>
    </row>
    <row r="27" spans="2:4" s="31" customFormat="1" ht="15" customHeight="1">
      <c r="B27" s="462" t="s">
        <v>813</v>
      </c>
      <c r="C27" s="462" t="s">
        <v>814</v>
      </c>
      <c r="D27" s="463" t="s">
        <v>815</v>
      </c>
    </row>
    <row r="28" spans="2:4" s="31" customFormat="1" ht="35.1" customHeight="1">
      <c r="B28" s="464" t="s">
        <v>816</v>
      </c>
      <c r="C28" s="465" t="s">
        <v>817</v>
      </c>
      <c r="D28" s="460">
        <v>32294142.530000001</v>
      </c>
    </row>
    <row r="29" spans="2:4">
      <c r="B29" s="466" t="s">
        <v>818</v>
      </c>
      <c r="C29" s="466"/>
      <c r="D29" s="467"/>
    </row>
  </sheetData>
  <mergeCells count="16">
    <mergeCell ref="B1:D1"/>
    <mergeCell ref="B7:D7"/>
    <mergeCell ref="C9:D9"/>
    <mergeCell ref="C10:D10"/>
    <mergeCell ref="B3:D3"/>
    <mergeCell ref="B5:D5"/>
    <mergeCell ref="B8:D8"/>
    <mergeCell ref="B18:D18"/>
    <mergeCell ref="B22:D22"/>
    <mergeCell ref="B26:D26"/>
    <mergeCell ref="C11:D11"/>
    <mergeCell ref="C12:D12"/>
    <mergeCell ref="C13:D13"/>
    <mergeCell ref="C14:D14"/>
    <mergeCell ref="C15:D15"/>
    <mergeCell ref="C16:D16"/>
  </mergeCells>
  <printOptions horizontalCentered="1"/>
  <pageMargins left="0.98425196850393704" right="0.39370078740157483" top="1.3779527559055118" bottom="0.47244094488188981" header="0.39370078740157483" footer="0.19685039370078741"/>
  <pageSetup scale="75" orientation="landscape" r:id="rId1"/>
  <headerFooter scaleWithDoc="0">
    <oddHeader>&amp;C&amp;G</oddHeader>
    <oddFooter>&amp;C&amp;G</oddFooter>
  </headerFooter>
  <drawing r:id="rId2"/>
  <legacyDrawingHF r:id="rId3"/>
</worksheet>
</file>

<file path=xl/worksheets/sheet18.xml><?xml version="1.0" encoding="utf-8"?>
<worksheet xmlns="http://schemas.openxmlformats.org/spreadsheetml/2006/main" xmlns:r="http://schemas.openxmlformats.org/officeDocument/2006/relationships">
  <dimension ref="B1:E27"/>
  <sheetViews>
    <sheetView showGridLines="0" view="pageBreakPreview" zoomScaleSheetLayoutView="100" workbookViewId="0">
      <selection activeCell="A10" sqref="A1:A1048576"/>
    </sheetView>
  </sheetViews>
  <sheetFormatPr baseColWidth="10" defaultColWidth="12.5546875" defaultRowHeight="13.8"/>
  <cols>
    <col min="1" max="1" width="12.5546875" style="26"/>
    <col min="2" max="2" width="60.109375" style="25" customWidth="1"/>
    <col min="3" max="4" width="16.109375" style="26" customWidth="1"/>
    <col min="5" max="5" width="66.109375" style="26" customWidth="1"/>
    <col min="6" max="16384" width="12.5546875" style="26"/>
  </cols>
  <sheetData>
    <row r="1" spans="2:5" ht="35.1" customHeight="1">
      <c r="B1" s="479" t="s">
        <v>179</v>
      </c>
      <c r="C1" s="480"/>
      <c r="D1" s="480"/>
      <c r="E1" s="481"/>
    </row>
    <row r="2" spans="2:5" ht="7.5" customHeight="1">
      <c r="B2" s="27"/>
      <c r="C2" s="28"/>
      <c r="D2" s="28"/>
      <c r="E2" s="28"/>
    </row>
    <row r="3" spans="2:5" ht="20.100000000000001" customHeight="1">
      <c r="B3" s="482" t="str">
        <f>Caratula!A9</f>
        <v>UNIDAD RESPONSABLE DEL GASTO:  35 C0 01 SECRETARÍA DE DESARROLLO RURAL Y EQUIDAD PARA LAS COMUNIDADES</v>
      </c>
      <c r="C3" s="483"/>
      <c r="D3" s="483"/>
      <c r="E3" s="484"/>
    </row>
    <row r="4" spans="2:5" ht="20.100000000000001" customHeight="1">
      <c r="B4" s="482" t="str">
        <f>Caratula!A17</f>
        <v>PERÍODO: ENERO - JUNIO 2018</v>
      </c>
      <c r="C4" s="483"/>
      <c r="D4" s="483"/>
      <c r="E4" s="484"/>
    </row>
    <row r="5" spans="2:5" ht="26.1" customHeight="1">
      <c r="B5" s="676" t="s">
        <v>106</v>
      </c>
      <c r="C5" s="495" t="s">
        <v>102</v>
      </c>
      <c r="D5" s="678"/>
      <c r="E5" s="679" t="s">
        <v>16</v>
      </c>
    </row>
    <row r="6" spans="2:5" s="29" customFormat="1" ht="26.1" customHeight="1">
      <c r="B6" s="677"/>
      <c r="C6" s="148" t="s">
        <v>80</v>
      </c>
      <c r="D6" s="149" t="s">
        <v>21</v>
      </c>
      <c r="E6" s="680"/>
    </row>
    <row r="7" spans="2:5" ht="20.25" customHeight="1">
      <c r="B7" s="48" t="s">
        <v>0</v>
      </c>
      <c r="C7" s="48" t="s">
        <v>1</v>
      </c>
      <c r="D7" s="48" t="s">
        <v>2</v>
      </c>
      <c r="E7" s="48" t="s">
        <v>6</v>
      </c>
    </row>
    <row r="8" spans="2:5" ht="20.25" customHeight="1">
      <c r="B8" s="126"/>
      <c r="C8" s="127"/>
      <c r="D8" s="127"/>
      <c r="E8" s="127"/>
    </row>
    <row r="9" spans="2:5" ht="20.25" customHeight="1">
      <c r="B9" s="126"/>
      <c r="C9" s="127"/>
      <c r="D9" s="127"/>
      <c r="E9" s="127"/>
    </row>
    <row r="10" spans="2:5" ht="20.25" customHeight="1">
      <c r="B10" s="126"/>
      <c r="C10" s="127"/>
      <c r="D10" s="127"/>
      <c r="E10" s="127"/>
    </row>
    <row r="11" spans="2:5" ht="20.25" customHeight="1">
      <c r="B11" s="126"/>
      <c r="C11" s="127"/>
      <c r="D11" s="127"/>
      <c r="E11" s="127"/>
    </row>
    <row r="12" spans="2:5" ht="20.25" customHeight="1">
      <c r="B12" s="126"/>
      <c r="C12" s="127"/>
      <c r="D12" s="127"/>
      <c r="E12" s="127"/>
    </row>
    <row r="13" spans="2:5" ht="20.25" customHeight="1">
      <c r="B13" s="126"/>
      <c r="C13" s="127"/>
      <c r="D13" s="127"/>
      <c r="E13" s="127"/>
    </row>
    <row r="14" spans="2:5" ht="20.25" customHeight="1">
      <c r="B14" s="126"/>
      <c r="C14" s="127"/>
      <c r="D14" s="127"/>
      <c r="E14" s="127"/>
    </row>
    <row r="15" spans="2:5" ht="20.25" customHeight="1">
      <c r="B15" s="126"/>
      <c r="C15" s="127"/>
      <c r="D15" s="127"/>
      <c r="E15" s="127"/>
    </row>
    <row r="16" spans="2:5" ht="20.25" customHeight="1">
      <c r="B16" s="126"/>
      <c r="C16" s="127"/>
      <c r="D16" s="127"/>
      <c r="E16" s="127"/>
    </row>
    <row r="17" spans="2:5" ht="20.25" customHeight="1">
      <c r="B17" s="126"/>
      <c r="C17" s="127"/>
      <c r="D17" s="127"/>
      <c r="E17" s="127"/>
    </row>
    <row r="18" spans="2:5" ht="20.25" customHeight="1">
      <c r="B18" s="126"/>
      <c r="C18" s="127"/>
      <c r="D18" s="127"/>
      <c r="E18" s="127"/>
    </row>
    <row r="19" spans="2:5" ht="20.25" customHeight="1">
      <c r="B19" s="126"/>
      <c r="C19" s="127"/>
      <c r="D19" s="127"/>
      <c r="E19" s="127"/>
    </row>
    <row r="20" spans="2:5" ht="19.5" customHeight="1">
      <c r="B20" s="126"/>
      <c r="C20" s="127"/>
      <c r="D20" s="127"/>
      <c r="E20" s="127"/>
    </row>
    <row r="21" spans="2:5" ht="20.25" customHeight="1">
      <c r="B21" s="126"/>
      <c r="C21" s="127"/>
      <c r="D21" s="127"/>
      <c r="E21" s="127"/>
    </row>
    <row r="22" spans="2:5" ht="20.25" customHeight="1">
      <c r="B22" s="126"/>
      <c r="C22" s="127"/>
      <c r="D22" s="127"/>
      <c r="E22" s="127"/>
    </row>
    <row r="23" spans="2:5" ht="20.25" customHeight="1">
      <c r="B23" s="128" t="s">
        <v>109</v>
      </c>
      <c r="C23" s="127"/>
      <c r="D23" s="127"/>
      <c r="E23" s="127"/>
    </row>
    <row r="24" spans="2:5" ht="20.25" customHeight="1">
      <c r="B24" s="126"/>
      <c r="C24" s="127"/>
      <c r="D24" s="127"/>
      <c r="E24" s="127"/>
    </row>
    <row r="25" spans="2:5">
      <c r="B25" s="24" t="s">
        <v>180</v>
      </c>
    </row>
    <row r="26" spans="2:5">
      <c r="B26" s="10"/>
      <c r="D26" s="12"/>
    </row>
    <row r="27" spans="2:5">
      <c r="B27" s="13"/>
      <c r="D27" s="15"/>
    </row>
  </sheetData>
  <mergeCells count="6">
    <mergeCell ref="B5:B6"/>
    <mergeCell ref="C5:D5"/>
    <mergeCell ref="E5:E6"/>
    <mergeCell ref="B1:E1"/>
    <mergeCell ref="B3:E3"/>
    <mergeCell ref="B4:E4"/>
  </mergeCells>
  <conditionalFormatting sqref="B3">
    <cfRule type="cellIs" dxfId="7" priority="2" stopIfTrue="1" operator="equal">
      <formula>"VAYA A LA HOJA INICIO Y SELECIONE LA UNIDAD RESPONSABLE CORRESPONDIENTE A ESTE INFORME"</formula>
    </cfRule>
  </conditionalFormatting>
  <conditionalFormatting sqref="B4">
    <cfRule type="cellIs" dxfId="6"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C7 D7:E7" numberStoredAsText="1"/>
  </ignoredErrors>
  <drawing r:id="rId2"/>
  <legacyDrawingHF r:id="rId3"/>
</worksheet>
</file>

<file path=xl/worksheets/sheet19.xml><?xml version="1.0" encoding="utf-8"?>
<worksheet xmlns="http://schemas.openxmlformats.org/spreadsheetml/2006/main" xmlns:r="http://schemas.openxmlformats.org/officeDocument/2006/relationships">
  <dimension ref="B1:H40"/>
  <sheetViews>
    <sheetView showGridLines="0" view="pageBreakPreview" zoomScale="90" zoomScaleNormal="70" zoomScaleSheetLayoutView="90" workbookViewId="0">
      <selection activeCell="C22" sqref="C22"/>
    </sheetView>
  </sheetViews>
  <sheetFormatPr baseColWidth="10" defaultColWidth="9.109375" defaultRowHeight="13.8"/>
  <cols>
    <col min="1" max="1" width="9.109375" style="1"/>
    <col min="2" max="2" width="34.88671875" style="1" customWidth="1"/>
    <col min="3" max="3" width="31.109375" style="1" customWidth="1"/>
    <col min="4" max="4" width="30" style="1" customWidth="1"/>
    <col min="5" max="5" width="12.5546875" style="1" bestFit="1" customWidth="1"/>
    <col min="6" max="8" width="15.88671875" style="1" customWidth="1"/>
    <col min="9" max="16384" width="9.109375" style="1"/>
  </cols>
  <sheetData>
    <row r="1" spans="2:8" ht="35.1" customHeight="1">
      <c r="B1" s="479" t="s">
        <v>37</v>
      </c>
      <c r="C1" s="480"/>
      <c r="D1" s="480"/>
      <c r="E1" s="480"/>
      <c r="F1" s="480"/>
      <c r="G1" s="480"/>
      <c r="H1" s="481"/>
    </row>
    <row r="2" spans="2:8" s="17" customFormat="1" ht="8.25" customHeight="1">
      <c r="B2" s="16"/>
      <c r="C2" s="16"/>
      <c r="D2" s="16"/>
      <c r="E2" s="16"/>
      <c r="F2" s="16"/>
      <c r="G2" s="16"/>
      <c r="H2" s="16"/>
    </row>
    <row r="3" spans="2:8" s="17" customFormat="1" ht="19.5" customHeight="1">
      <c r="B3" s="482" t="str">
        <f>Caratula!A9</f>
        <v>UNIDAD RESPONSABLE DEL GASTO:  35 C0 01 SECRETARÍA DE DESARROLLO RURAL Y EQUIDAD PARA LAS COMUNIDADES</v>
      </c>
      <c r="C3" s="483"/>
      <c r="D3" s="483"/>
      <c r="E3" s="483"/>
      <c r="F3" s="483"/>
      <c r="G3" s="483"/>
      <c r="H3" s="484"/>
    </row>
    <row r="4" spans="2:8" s="17" customFormat="1" ht="19.5" customHeight="1">
      <c r="B4" s="482" t="str">
        <f>Caratula!A17</f>
        <v>PERÍODO: ENERO - JUNIO 2018</v>
      </c>
      <c r="C4" s="483"/>
      <c r="D4" s="483"/>
      <c r="E4" s="483"/>
      <c r="F4" s="483"/>
      <c r="G4" s="483"/>
      <c r="H4" s="484"/>
    </row>
    <row r="5" spans="2:8" ht="9" customHeight="1"/>
    <row r="6" spans="2:8" ht="20.100000000000001" customHeight="1">
      <c r="B6" s="477" t="s">
        <v>39</v>
      </c>
      <c r="C6" s="477" t="s">
        <v>38</v>
      </c>
      <c r="D6" s="477" t="s">
        <v>16</v>
      </c>
      <c r="E6" s="477" t="s">
        <v>40</v>
      </c>
      <c r="F6" s="495" t="s">
        <v>78</v>
      </c>
      <c r="G6" s="496"/>
      <c r="H6" s="584"/>
    </row>
    <row r="7" spans="2:8" s="18" customFormat="1" ht="36" customHeight="1">
      <c r="B7" s="478"/>
      <c r="C7" s="478"/>
      <c r="D7" s="478"/>
      <c r="E7" s="478"/>
      <c r="F7" s="139" t="s">
        <v>142</v>
      </c>
      <c r="G7" s="139" t="s">
        <v>176</v>
      </c>
      <c r="H7" s="139" t="s">
        <v>41</v>
      </c>
    </row>
    <row r="8" spans="2:8">
      <c r="B8" s="19" t="s">
        <v>0</v>
      </c>
      <c r="C8" s="19" t="s">
        <v>1</v>
      </c>
      <c r="D8" s="19" t="s">
        <v>2</v>
      </c>
      <c r="E8" s="19" t="s">
        <v>6</v>
      </c>
      <c r="F8" s="19" t="s">
        <v>3</v>
      </c>
      <c r="G8" s="19" t="s">
        <v>4</v>
      </c>
      <c r="H8" s="19" t="s">
        <v>5</v>
      </c>
    </row>
    <row r="9" spans="2:8">
      <c r="B9" s="20"/>
      <c r="C9" s="20"/>
      <c r="D9" s="20"/>
      <c r="E9" s="20"/>
      <c r="F9" s="20"/>
      <c r="G9" s="20"/>
      <c r="H9" s="20"/>
    </row>
    <row r="10" spans="2:8">
      <c r="B10" s="20"/>
      <c r="C10" s="20"/>
      <c r="D10" s="20"/>
      <c r="E10" s="20"/>
      <c r="F10" s="20"/>
      <c r="G10" s="20"/>
      <c r="H10" s="20"/>
    </row>
    <row r="11" spans="2:8">
      <c r="B11" s="20"/>
      <c r="C11" s="20"/>
      <c r="D11" s="20"/>
      <c r="E11" s="20"/>
      <c r="F11" s="20"/>
      <c r="G11" s="20"/>
      <c r="H11" s="20"/>
    </row>
    <row r="12" spans="2:8">
      <c r="B12" s="20"/>
      <c r="C12" s="20"/>
      <c r="D12" s="20"/>
      <c r="E12" s="20"/>
      <c r="F12" s="20"/>
      <c r="G12" s="20"/>
      <c r="H12" s="20"/>
    </row>
    <row r="13" spans="2:8">
      <c r="B13" s="20"/>
      <c r="C13" s="20"/>
      <c r="D13" s="20"/>
      <c r="E13" s="20"/>
      <c r="F13" s="20"/>
      <c r="G13" s="20"/>
      <c r="H13" s="20"/>
    </row>
    <row r="14" spans="2:8">
      <c r="B14" s="20"/>
      <c r="C14" s="20"/>
      <c r="D14" s="20"/>
      <c r="E14" s="20"/>
      <c r="F14" s="20"/>
      <c r="G14" s="20"/>
      <c r="H14" s="20"/>
    </row>
    <row r="15" spans="2:8">
      <c r="B15" s="20"/>
      <c r="C15" s="20"/>
      <c r="D15" s="20"/>
      <c r="E15" s="20"/>
      <c r="F15" s="20"/>
      <c r="G15" s="20"/>
      <c r="H15" s="20"/>
    </row>
    <row r="16" spans="2:8">
      <c r="B16" s="20"/>
      <c r="C16" s="20"/>
      <c r="D16" s="20"/>
      <c r="E16" s="20"/>
      <c r="F16" s="20"/>
      <c r="G16" s="20"/>
      <c r="H16" s="20"/>
    </row>
    <row r="17" spans="2:8">
      <c r="B17" s="20"/>
      <c r="C17" s="20"/>
      <c r="D17" s="20"/>
      <c r="E17" s="20"/>
      <c r="F17" s="20"/>
      <c r="G17" s="20"/>
      <c r="H17" s="20"/>
    </row>
    <row r="18" spans="2:8">
      <c r="B18" s="20"/>
      <c r="C18" s="20"/>
      <c r="D18" s="20"/>
      <c r="E18" s="20"/>
      <c r="F18" s="20"/>
      <c r="G18" s="20"/>
      <c r="H18" s="20"/>
    </row>
    <row r="19" spans="2:8">
      <c r="B19" s="20"/>
      <c r="C19" s="20"/>
      <c r="D19" s="20"/>
      <c r="E19" s="20"/>
      <c r="F19" s="20"/>
      <c r="G19" s="20"/>
      <c r="H19" s="20"/>
    </row>
    <row r="20" spans="2:8">
      <c r="B20" s="20"/>
      <c r="C20" s="20"/>
      <c r="D20" s="20"/>
      <c r="E20" s="20"/>
      <c r="F20" s="20"/>
      <c r="G20" s="20"/>
      <c r="H20" s="20"/>
    </row>
    <row r="21" spans="2:8">
      <c r="B21" s="20"/>
      <c r="C21" s="20"/>
      <c r="D21" s="20"/>
      <c r="E21" s="20"/>
      <c r="F21" s="20"/>
      <c r="G21" s="20"/>
      <c r="H21" s="20"/>
    </row>
    <row r="22" spans="2:8">
      <c r="B22" s="20"/>
      <c r="C22" s="20"/>
      <c r="D22" s="20"/>
      <c r="E22" s="20"/>
      <c r="F22" s="20"/>
      <c r="G22" s="20"/>
      <c r="H22" s="20"/>
    </row>
    <row r="23" spans="2:8">
      <c r="B23" s="20"/>
      <c r="C23" s="20"/>
      <c r="D23" s="20"/>
      <c r="E23" s="20"/>
      <c r="F23" s="20"/>
      <c r="G23" s="20"/>
      <c r="H23" s="20"/>
    </row>
    <row r="24" spans="2:8">
      <c r="B24" s="20"/>
      <c r="C24" s="20"/>
      <c r="D24" s="20"/>
      <c r="E24" s="20"/>
      <c r="F24" s="20"/>
      <c r="G24" s="20"/>
      <c r="H24" s="20"/>
    </row>
    <row r="25" spans="2:8">
      <c r="B25" s="20"/>
      <c r="C25" s="20"/>
      <c r="D25" s="20"/>
      <c r="E25" s="20"/>
      <c r="F25" s="20"/>
      <c r="G25" s="20"/>
      <c r="H25" s="20"/>
    </row>
    <row r="26" spans="2:8">
      <c r="B26" s="20"/>
      <c r="C26" s="20"/>
      <c r="D26" s="20"/>
      <c r="E26" s="20"/>
      <c r="F26" s="20"/>
      <c r="G26" s="20"/>
      <c r="H26" s="20"/>
    </row>
    <row r="27" spans="2:8">
      <c r="B27" s="20"/>
      <c r="C27" s="20"/>
      <c r="D27" s="20"/>
      <c r="E27" s="20"/>
      <c r="F27" s="20"/>
      <c r="G27" s="20"/>
      <c r="H27" s="20"/>
    </row>
    <row r="28" spans="2:8">
      <c r="B28" s="20"/>
      <c r="C28" s="20"/>
      <c r="D28" s="20"/>
      <c r="E28" s="20"/>
      <c r="F28" s="20"/>
      <c r="G28" s="20"/>
      <c r="H28" s="20"/>
    </row>
    <row r="29" spans="2:8">
      <c r="B29" s="20"/>
      <c r="C29" s="20"/>
      <c r="D29" s="20"/>
      <c r="E29" s="20"/>
      <c r="F29" s="20"/>
      <c r="G29" s="20"/>
      <c r="H29" s="20"/>
    </row>
    <row r="30" spans="2:8">
      <c r="B30" s="20"/>
      <c r="C30" s="20"/>
      <c r="D30" s="20"/>
      <c r="E30" s="20"/>
      <c r="F30" s="20"/>
      <c r="G30" s="20"/>
      <c r="H30" s="20"/>
    </row>
    <row r="31" spans="2:8">
      <c r="B31" s="20"/>
      <c r="C31" s="20"/>
      <c r="D31" s="20"/>
      <c r="E31" s="20"/>
      <c r="F31" s="20"/>
      <c r="G31" s="20"/>
      <c r="H31" s="20"/>
    </row>
    <row r="32" spans="2:8">
      <c r="B32" s="20"/>
      <c r="C32" s="20"/>
      <c r="D32" s="20"/>
      <c r="E32" s="20"/>
      <c r="F32" s="20"/>
      <c r="G32" s="20"/>
      <c r="H32" s="20"/>
    </row>
    <row r="33" spans="2:8">
      <c r="B33" s="21" t="s">
        <v>111</v>
      </c>
      <c r="C33" s="20"/>
      <c r="D33" s="20"/>
      <c r="E33" s="20"/>
      <c r="F33" s="20"/>
      <c r="G33" s="20"/>
      <c r="H33" s="20"/>
    </row>
    <row r="34" spans="2:8">
      <c r="B34" s="20"/>
      <c r="C34" s="20"/>
      <c r="D34" s="20"/>
      <c r="E34" s="20"/>
      <c r="F34" s="20"/>
      <c r="G34" s="20"/>
      <c r="H34" s="20"/>
    </row>
    <row r="35" spans="2:8">
      <c r="B35" s="22"/>
      <c r="C35" s="22"/>
      <c r="D35" s="22"/>
      <c r="E35" s="22"/>
      <c r="F35" s="22"/>
      <c r="G35" s="22"/>
      <c r="H35" s="22"/>
    </row>
    <row r="36" spans="2:8">
      <c r="B36" s="23"/>
    </row>
    <row r="37" spans="2:8">
      <c r="B37" s="24"/>
    </row>
    <row r="39" spans="2:8">
      <c r="B39" s="10"/>
      <c r="F39" s="11"/>
    </row>
    <row r="40" spans="2:8">
      <c r="B40" s="13"/>
      <c r="F40" s="14"/>
    </row>
  </sheetData>
  <mergeCells count="8">
    <mergeCell ref="B1:H1"/>
    <mergeCell ref="B3:H3"/>
    <mergeCell ref="B4:H4"/>
    <mergeCell ref="F6:H6"/>
    <mergeCell ref="E6:E7"/>
    <mergeCell ref="B6:B7"/>
    <mergeCell ref="C6:C7"/>
    <mergeCell ref="D6:D7"/>
  </mergeCell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B8:H8" numberStoredAsText="1"/>
  </ignoredErrors>
  <drawing r:id="rId2"/>
  <legacyDrawingHF r:id="rId3"/>
</worksheet>
</file>

<file path=xl/worksheets/sheet2.xml><?xml version="1.0" encoding="utf-8"?>
<worksheet xmlns="http://schemas.openxmlformats.org/spreadsheetml/2006/main" xmlns:r="http://schemas.openxmlformats.org/officeDocument/2006/relationships">
  <dimension ref="A1:J34"/>
  <sheetViews>
    <sheetView showGridLines="0" view="pageBreakPreview" topLeftCell="A4" zoomScale="90" zoomScaleSheetLayoutView="90" workbookViewId="0">
      <selection activeCell="C31" sqref="C31"/>
    </sheetView>
  </sheetViews>
  <sheetFormatPr baseColWidth="10" defaultColWidth="11.44140625" defaultRowHeight="13.8"/>
  <cols>
    <col min="1" max="1" width="11.88671875" style="1" customWidth="1"/>
    <col min="2" max="5" width="17.88671875" style="1" bestFit="1" customWidth="1"/>
    <col min="6" max="7" width="11" style="1" customWidth="1"/>
    <col min="8" max="8" width="6.5546875" style="1" customWidth="1"/>
    <col min="9" max="9" width="65.88671875" style="1" customWidth="1"/>
    <col min="10" max="16384" width="11.44140625" style="1"/>
  </cols>
  <sheetData>
    <row r="1" spans="1:10" ht="35.1" customHeight="1">
      <c r="A1" s="479" t="s">
        <v>59</v>
      </c>
      <c r="B1" s="480"/>
      <c r="C1" s="480"/>
      <c r="D1" s="480"/>
      <c r="E1" s="480"/>
      <c r="F1" s="480"/>
      <c r="G1" s="480"/>
      <c r="H1" s="480"/>
      <c r="I1" s="481"/>
    </row>
    <row r="2" spans="1:10" ht="6.75" customHeight="1"/>
    <row r="3" spans="1:10" ht="17.25" customHeight="1">
      <c r="A3" s="482" t="str">
        <f>Caratula!A9</f>
        <v>UNIDAD RESPONSABLE DEL GASTO:  35 C0 01 SECRETARÍA DE DESARROLLO RURAL Y EQUIDAD PARA LAS COMUNIDADES</v>
      </c>
      <c r="B3" s="483"/>
      <c r="C3" s="483"/>
      <c r="D3" s="483"/>
      <c r="E3" s="483"/>
      <c r="F3" s="483"/>
      <c r="G3" s="483"/>
      <c r="H3" s="483"/>
      <c r="I3" s="484"/>
    </row>
    <row r="4" spans="1:10" ht="17.25" customHeight="1">
      <c r="A4" s="482" t="str">
        <f>Caratula!A17</f>
        <v>PERÍODO: ENERO - JUNIO 2018</v>
      </c>
      <c r="B4" s="483"/>
      <c r="C4" s="483"/>
      <c r="D4" s="483"/>
      <c r="E4" s="483"/>
      <c r="F4" s="483"/>
      <c r="G4" s="483"/>
      <c r="H4" s="483"/>
      <c r="I4" s="484"/>
    </row>
    <row r="5" spans="1:10" ht="29.1" customHeight="1">
      <c r="A5" s="477" t="s">
        <v>143</v>
      </c>
      <c r="B5" s="489" t="s">
        <v>78</v>
      </c>
      <c r="C5" s="490"/>
      <c r="D5" s="490"/>
      <c r="E5" s="491"/>
      <c r="F5" s="138" t="s">
        <v>71</v>
      </c>
      <c r="G5" s="138"/>
      <c r="H5" s="485" t="s">
        <v>168</v>
      </c>
      <c r="I5" s="486"/>
      <c r="J5" s="2"/>
    </row>
    <row r="6" spans="1:10" ht="31.35" customHeight="1">
      <c r="A6" s="478"/>
      <c r="B6" s="139" t="s">
        <v>167</v>
      </c>
      <c r="C6" s="139" t="s">
        <v>45</v>
      </c>
      <c r="D6" s="139" t="s">
        <v>46</v>
      </c>
      <c r="E6" s="139" t="s">
        <v>83</v>
      </c>
      <c r="F6" s="140" t="s">
        <v>84</v>
      </c>
      <c r="G6" s="140" t="s">
        <v>166</v>
      </c>
      <c r="H6" s="487" t="s">
        <v>165</v>
      </c>
      <c r="I6" s="488"/>
      <c r="J6" s="3"/>
    </row>
    <row r="7" spans="1:10" s="32" customFormat="1" ht="12.75" customHeight="1">
      <c r="A7" s="51" t="s">
        <v>0</v>
      </c>
      <c r="B7" s="19" t="s">
        <v>1</v>
      </c>
      <c r="C7" s="19" t="s">
        <v>2</v>
      </c>
      <c r="D7" s="19" t="s">
        <v>6</v>
      </c>
      <c r="E7" s="19" t="s">
        <v>3</v>
      </c>
      <c r="F7" s="19" t="s">
        <v>4</v>
      </c>
      <c r="G7" s="19" t="s">
        <v>5</v>
      </c>
      <c r="H7" s="83"/>
      <c r="I7" s="57"/>
    </row>
    <row r="8" spans="1:10" s="32" customFormat="1" ht="36.6" customHeight="1">
      <c r="A8" s="129" t="s">
        <v>79</v>
      </c>
      <c r="B8" s="259">
        <f>+SUM(B9:B15)</f>
        <v>56647173.229999997</v>
      </c>
      <c r="C8" s="259">
        <f t="shared" ref="C8:E8" si="0">+SUM(C9:C15)</f>
        <v>56647173.229999997</v>
      </c>
      <c r="D8" s="259">
        <f t="shared" si="0"/>
        <v>56647173.229999997</v>
      </c>
      <c r="E8" s="259">
        <f t="shared" si="0"/>
        <v>56647173.229999997</v>
      </c>
      <c r="F8" s="130"/>
      <c r="G8" s="130"/>
      <c r="H8" s="131"/>
      <c r="I8" s="132"/>
    </row>
    <row r="9" spans="1:10" s="32" customFormat="1" ht="18.75" customHeight="1">
      <c r="A9" s="255">
        <v>1000</v>
      </c>
      <c r="B9" s="81">
        <v>20265097.649999999</v>
      </c>
      <c r="C9" s="81">
        <v>20265097.649999999</v>
      </c>
      <c r="D9" s="81">
        <v>20265097.649999999</v>
      </c>
      <c r="E9" s="81">
        <v>20265097.649999999</v>
      </c>
      <c r="F9" s="6">
        <f>+C9-B9</f>
        <v>0</v>
      </c>
      <c r="G9" s="257">
        <f>+D9-C9</f>
        <v>0</v>
      </c>
      <c r="H9" s="475" t="s">
        <v>209</v>
      </c>
      <c r="I9" s="476"/>
    </row>
    <row r="10" spans="1:10" s="32" customFormat="1" ht="12.75" customHeight="1">
      <c r="A10" s="256"/>
      <c r="B10" s="61"/>
      <c r="C10" s="61"/>
      <c r="D10" s="61"/>
      <c r="E10" s="61"/>
      <c r="F10" s="87"/>
      <c r="G10" s="8"/>
      <c r="H10" s="473" t="s">
        <v>210</v>
      </c>
      <c r="I10" s="474"/>
    </row>
    <row r="11" spans="1:10" s="32" customFormat="1" ht="15" customHeight="1">
      <c r="A11" s="255">
        <v>2000</v>
      </c>
      <c r="B11" s="81">
        <v>77765.59</v>
      </c>
      <c r="C11" s="81">
        <v>77765.59</v>
      </c>
      <c r="D11" s="81">
        <v>77765.59</v>
      </c>
      <c r="E11" s="81">
        <v>77765.59</v>
      </c>
      <c r="F11" s="6">
        <f>+C11-B11</f>
        <v>0</v>
      </c>
      <c r="G11" s="257">
        <f>+D11-C11</f>
        <v>0</v>
      </c>
      <c r="H11" s="475" t="s">
        <v>209</v>
      </c>
      <c r="I11" s="476"/>
    </row>
    <row r="12" spans="1:10" s="32" customFormat="1" ht="15" customHeight="1">
      <c r="A12" s="256"/>
      <c r="B12" s="61"/>
      <c r="C12" s="61"/>
      <c r="D12" s="61"/>
      <c r="E12" s="61"/>
      <c r="F12" s="87"/>
      <c r="G12" s="8"/>
      <c r="H12" s="473" t="s">
        <v>210</v>
      </c>
      <c r="I12" s="474"/>
    </row>
    <row r="13" spans="1:10" s="32" customFormat="1" ht="15" customHeight="1">
      <c r="A13" s="255">
        <v>3000</v>
      </c>
      <c r="B13" s="81">
        <v>4708303.3599999994</v>
      </c>
      <c r="C13" s="81">
        <v>4708303.3599999994</v>
      </c>
      <c r="D13" s="81">
        <v>4708303.3599999994</v>
      </c>
      <c r="E13" s="81">
        <v>4708303.3599999994</v>
      </c>
      <c r="F13" s="6">
        <f>+C13-B13</f>
        <v>0</v>
      </c>
      <c r="G13" s="257">
        <f>+D13-C13</f>
        <v>0</v>
      </c>
      <c r="H13" s="475" t="s">
        <v>209</v>
      </c>
      <c r="I13" s="476"/>
    </row>
    <row r="14" spans="1:10" s="32" customFormat="1" ht="15" customHeight="1">
      <c r="A14" s="256"/>
      <c r="B14" s="61"/>
      <c r="C14" s="61"/>
      <c r="D14" s="61"/>
      <c r="E14" s="61"/>
      <c r="F14" s="87"/>
      <c r="G14" s="8"/>
      <c r="H14" s="473" t="s">
        <v>210</v>
      </c>
      <c r="I14" s="474"/>
    </row>
    <row r="15" spans="1:10" s="32" customFormat="1" ht="15" customHeight="1">
      <c r="A15" s="255">
        <v>4000</v>
      </c>
      <c r="B15" s="81">
        <v>31596006.629999999</v>
      </c>
      <c r="C15" s="81">
        <v>31596006.629999999</v>
      </c>
      <c r="D15" s="81">
        <v>31596006.629999999</v>
      </c>
      <c r="E15" s="81">
        <v>31596006.629999999</v>
      </c>
      <c r="F15" s="6">
        <f>+C15-B15</f>
        <v>0</v>
      </c>
      <c r="G15" s="257">
        <f>+D15-C15</f>
        <v>0</v>
      </c>
      <c r="H15" s="475" t="s">
        <v>209</v>
      </c>
      <c r="I15" s="476"/>
    </row>
    <row r="16" spans="1:10" s="32" customFormat="1" ht="15" customHeight="1">
      <c r="A16" s="256"/>
      <c r="B16" s="61"/>
      <c r="C16" s="61"/>
      <c r="D16" s="61"/>
      <c r="E16" s="61"/>
      <c r="F16" s="87"/>
      <c r="G16" s="8"/>
      <c r="H16" s="473" t="s">
        <v>210</v>
      </c>
      <c r="I16" s="474"/>
    </row>
    <row r="17" spans="1:9" s="32" customFormat="1" ht="38.1" customHeight="1">
      <c r="A17" s="9" t="s">
        <v>81</v>
      </c>
      <c r="B17" s="262">
        <f>+SUM(B18:B29)</f>
        <v>0</v>
      </c>
      <c r="C17" s="262">
        <f t="shared" ref="C17:E17" si="1">+SUM(C18:C29)</f>
        <v>0</v>
      </c>
      <c r="D17" s="262">
        <f t="shared" si="1"/>
        <v>0</v>
      </c>
      <c r="E17" s="262">
        <f t="shared" si="1"/>
        <v>0</v>
      </c>
      <c r="F17" s="134"/>
      <c r="G17" s="133"/>
      <c r="H17" s="135"/>
      <c r="I17" s="85"/>
    </row>
    <row r="18" spans="1:9" s="32" customFormat="1" ht="10.8">
      <c r="A18" s="136">
        <v>1000</v>
      </c>
      <c r="B18" s="261">
        <v>0</v>
      </c>
      <c r="C18" s="261">
        <v>0</v>
      </c>
      <c r="D18" s="261">
        <v>0</v>
      </c>
      <c r="E18" s="261">
        <v>0</v>
      </c>
      <c r="F18" s="261">
        <v>0</v>
      </c>
      <c r="G18" s="261">
        <v>0</v>
      </c>
      <c r="H18" s="86"/>
      <c r="I18" s="84"/>
    </row>
    <row r="19" spans="1:9" s="32" customFormat="1" ht="10.8">
      <c r="A19" s="137"/>
      <c r="B19" s="264"/>
      <c r="C19" s="264"/>
      <c r="D19" s="264"/>
      <c r="E19" s="264"/>
      <c r="F19" s="264"/>
      <c r="G19" s="264"/>
      <c r="H19" s="88"/>
      <c r="I19" s="89"/>
    </row>
    <row r="20" spans="1:9" s="32" customFormat="1" ht="10.8">
      <c r="A20" s="136">
        <v>2000</v>
      </c>
      <c r="B20" s="261">
        <v>0</v>
      </c>
      <c r="C20" s="261">
        <v>0</v>
      </c>
      <c r="D20" s="261">
        <v>0</v>
      </c>
      <c r="E20" s="261">
        <v>0</v>
      </c>
      <c r="F20" s="261">
        <v>0</v>
      </c>
      <c r="G20" s="261">
        <v>0</v>
      </c>
      <c r="H20" s="86"/>
      <c r="I20" s="84"/>
    </row>
    <row r="21" spans="1:9" s="32" customFormat="1" ht="10.8">
      <c r="A21" s="137"/>
      <c r="B21" s="264"/>
      <c r="C21" s="264"/>
      <c r="D21" s="264"/>
      <c r="E21" s="264"/>
      <c r="F21" s="264"/>
      <c r="G21" s="264"/>
      <c r="H21" s="88"/>
      <c r="I21" s="89"/>
    </row>
    <row r="22" spans="1:9" s="32" customFormat="1" ht="10.8">
      <c r="A22" s="136">
        <v>3000</v>
      </c>
      <c r="B22" s="261">
        <v>0</v>
      </c>
      <c r="C22" s="261">
        <v>0</v>
      </c>
      <c r="D22" s="261">
        <v>0</v>
      </c>
      <c r="E22" s="261">
        <v>0</v>
      </c>
      <c r="F22" s="261">
        <v>0</v>
      </c>
      <c r="G22" s="261">
        <v>0</v>
      </c>
      <c r="H22" s="86"/>
      <c r="I22" s="84"/>
    </row>
    <row r="23" spans="1:9" s="32" customFormat="1" ht="10.8">
      <c r="A23" s="136"/>
      <c r="B23" s="261"/>
      <c r="C23" s="261"/>
      <c r="D23" s="261"/>
      <c r="E23" s="261"/>
      <c r="F23" s="261"/>
      <c r="G23" s="261"/>
      <c r="H23" s="86"/>
      <c r="I23" s="84"/>
    </row>
    <row r="24" spans="1:9" s="32" customFormat="1" ht="10.8">
      <c r="A24" s="137"/>
      <c r="B24" s="264"/>
      <c r="C24" s="264"/>
      <c r="D24" s="264"/>
      <c r="E24" s="264"/>
      <c r="F24" s="264"/>
      <c r="G24" s="264"/>
      <c r="H24" s="88"/>
      <c r="I24" s="89"/>
    </row>
    <row r="25" spans="1:9" s="32" customFormat="1" ht="15" customHeight="1">
      <c r="A25" s="46">
        <v>5000</v>
      </c>
      <c r="B25" s="261">
        <v>0</v>
      </c>
      <c r="C25" s="261">
        <v>0</v>
      </c>
      <c r="D25" s="261">
        <v>0</v>
      </c>
      <c r="E25" s="261">
        <v>0</v>
      </c>
      <c r="F25" s="261">
        <v>0</v>
      </c>
      <c r="G25" s="261">
        <v>0</v>
      </c>
      <c r="H25" s="86"/>
      <c r="I25" s="84"/>
    </row>
    <row r="26" spans="1:9" s="32" customFormat="1" ht="15" customHeight="1">
      <c r="A26" s="7"/>
      <c r="B26" s="264"/>
      <c r="C26" s="264"/>
      <c r="D26" s="264"/>
      <c r="E26" s="264"/>
      <c r="F26" s="264"/>
      <c r="G26" s="264"/>
      <c r="H26" s="88"/>
      <c r="I26" s="89"/>
    </row>
    <row r="27" spans="1:9" s="32" customFormat="1" ht="15" customHeight="1">
      <c r="A27" s="4">
        <v>6000</v>
      </c>
      <c r="B27" s="261">
        <v>0</v>
      </c>
      <c r="C27" s="261">
        <v>0</v>
      </c>
      <c r="D27" s="261">
        <v>0</v>
      </c>
      <c r="E27" s="261">
        <v>0</v>
      </c>
      <c r="F27" s="261">
        <v>0</v>
      </c>
      <c r="G27" s="261">
        <v>0</v>
      </c>
      <c r="H27" s="86"/>
      <c r="I27" s="84"/>
    </row>
    <row r="28" spans="1:9" s="32" customFormat="1" ht="15" customHeight="1">
      <c r="A28" s="7"/>
      <c r="B28" s="264"/>
      <c r="C28" s="264"/>
      <c r="D28" s="264"/>
      <c r="E28" s="264"/>
      <c r="F28" s="264"/>
      <c r="G28" s="264"/>
      <c r="H28" s="88"/>
      <c r="I28" s="89"/>
    </row>
    <row r="29" spans="1:9" s="32" customFormat="1" ht="15" customHeight="1">
      <c r="A29" s="4">
        <v>7000</v>
      </c>
      <c r="B29" s="261">
        <v>0</v>
      </c>
      <c r="C29" s="261">
        <v>0</v>
      </c>
      <c r="D29" s="261">
        <v>0</v>
      </c>
      <c r="E29" s="261">
        <v>0</v>
      </c>
      <c r="F29" s="261">
        <v>0</v>
      </c>
      <c r="G29" s="261">
        <v>0</v>
      </c>
      <c r="H29" s="86"/>
      <c r="I29" s="84"/>
    </row>
    <row r="30" spans="1:9" s="32" customFormat="1" ht="15" customHeight="1">
      <c r="A30" s="7"/>
      <c r="B30" s="264"/>
      <c r="C30" s="264"/>
      <c r="D30" s="264"/>
      <c r="E30" s="264"/>
      <c r="F30" s="265"/>
      <c r="G30" s="264"/>
      <c r="H30" s="88"/>
      <c r="I30" s="89"/>
    </row>
    <row r="31" spans="1:9" s="32" customFormat="1" ht="29.1" customHeight="1">
      <c r="A31" s="55" t="s">
        <v>85</v>
      </c>
      <c r="B31" s="263">
        <f>+B17+B8</f>
        <v>56647173.229999997</v>
      </c>
      <c r="C31" s="263">
        <f t="shared" ref="C31:E31" si="2">+C17+C8</f>
        <v>56647173.229999997</v>
      </c>
      <c r="D31" s="263">
        <f t="shared" si="2"/>
        <v>56647173.229999997</v>
      </c>
      <c r="E31" s="263">
        <f t="shared" si="2"/>
        <v>56647173.229999997</v>
      </c>
      <c r="F31" s="53"/>
      <c r="G31" s="53"/>
      <c r="H31" s="50"/>
      <c r="I31" s="85"/>
    </row>
    <row r="32" spans="1:9">
      <c r="A32" s="24"/>
    </row>
    <row r="33" spans="1:9">
      <c r="A33" s="10"/>
      <c r="G33" s="12"/>
      <c r="H33" s="12"/>
      <c r="I33" s="12"/>
    </row>
    <row r="34" spans="1:9">
      <c r="A34" s="13"/>
      <c r="G34" s="15"/>
      <c r="H34" s="15"/>
      <c r="I34" s="15"/>
    </row>
  </sheetData>
  <mergeCells count="15">
    <mergeCell ref="A5:A6"/>
    <mergeCell ref="A1:I1"/>
    <mergeCell ref="A3:I3"/>
    <mergeCell ref="A4:I4"/>
    <mergeCell ref="H5:I5"/>
    <mergeCell ref="H6:I6"/>
    <mergeCell ref="B5:E5"/>
    <mergeCell ref="H14:I14"/>
    <mergeCell ref="H15:I15"/>
    <mergeCell ref="H16:I16"/>
    <mergeCell ref="H9:I9"/>
    <mergeCell ref="H10:I10"/>
    <mergeCell ref="H11:I11"/>
    <mergeCell ref="H12:I12"/>
    <mergeCell ref="H13:I13"/>
  </mergeCells>
  <phoneticPr fontId="0" type="noConversion"/>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ignoredErrors>
    <ignoredError sqref="A7:D7 E7:G7" numberStoredAsText="1"/>
  </ignoredErrors>
  <legacyDrawingHF r:id="rId2"/>
</worksheet>
</file>

<file path=xl/worksheets/sheet20.xml><?xml version="1.0" encoding="utf-8"?>
<worksheet xmlns="http://schemas.openxmlformats.org/spreadsheetml/2006/main" xmlns:r="http://schemas.openxmlformats.org/officeDocument/2006/relationships">
  <dimension ref="B1:Q34"/>
  <sheetViews>
    <sheetView showGridLines="0" view="pageBreakPreview" zoomScale="70" zoomScaleNormal="60" zoomScaleSheetLayoutView="70" workbookViewId="0">
      <selection activeCell="A3" sqref="A1:A1048576"/>
    </sheetView>
  </sheetViews>
  <sheetFormatPr baseColWidth="10" defaultColWidth="12.5546875" defaultRowHeight="13.8"/>
  <cols>
    <col min="1" max="1" width="12.5546875" style="26"/>
    <col min="2" max="8" width="4.5546875" style="26" customWidth="1"/>
    <col min="9" max="9" width="51" style="25" customWidth="1"/>
    <col min="10" max="12" width="15.44140625" style="26" customWidth="1"/>
    <col min="13" max="13" width="17" style="26" customWidth="1"/>
    <col min="14" max="14" width="33.6640625" style="26" customWidth="1"/>
    <col min="15" max="16384" width="12.5546875" style="26"/>
  </cols>
  <sheetData>
    <row r="1" spans="2:16" s="249" customFormat="1" ht="23.1" customHeight="1">
      <c r="B1" s="681" t="s">
        <v>200</v>
      </c>
      <c r="C1" s="682"/>
      <c r="D1" s="682"/>
      <c r="E1" s="682"/>
      <c r="F1" s="682"/>
      <c r="G1" s="682"/>
      <c r="H1" s="682"/>
      <c r="I1" s="682"/>
      <c r="J1" s="682"/>
      <c r="K1" s="682"/>
      <c r="L1" s="682"/>
      <c r="M1" s="682"/>
      <c r="N1" s="683"/>
    </row>
    <row r="2" spans="2:16" s="249" customFormat="1" ht="23.1" customHeight="1">
      <c r="B2" s="684" t="s">
        <v>197</v>
      </c>
      <c r="C2" s="685"/>
      <c r="D2" s="685"/>
      <c r="E2" s="685"/>
      <c r="F2" s="685"/>
      <c r="G2" s="685"/>
      <c r="H2" s="685"/>
      <c r="I2" s="685"/>
      <c r="J2" s="685"/>
      <c r="K2" s="685"/>
      <c r="L2" s="685"/>
      <c r="M2" s="685"/>
      <c r="N2" s="686"/>
    </row>
    <row r="3" spans="2:16" ht="7.5" customHeight="1">
      <c r="I3" s="27"/>
      <c r="J3" s="28"/>
      <c r="K3" s="28"/>
      <c r="L3" s="28"/>
      <c r="M3" s="28"/>
      <c r="N3" s="28"/>
    </row>
    <row r="4" spans="2:16" ht="20.100000000000001" customHeight="1">
      <c r="B4" s="687" t="str">
        <f>Caratula!A9</f>
        <v>UNIDAD RESPONSABLE DEL GASTO:  35 C0 01 SECRETARÍA DE DESARROLLO RURAL Y EQUIDAD PARA LAS COMUNIDADES</v>
      </c>
      <c r="C4" s="688"/>
      <c r="D4" s="688"/>
      <c r="E4" s="688"/>
      <c r="F4" s="688"/>
      <c r="G4" s="688"/>
      <c r="H4" s="688"/>
      <c r="I4" s="688"/>
      <c r="J4" s="688"/>
      <c r="K4" s="688"/>
      <c r="L4" s="688"/>
      <c r="M4" s="688"/>
      <c r="N4" s="689"/>
    </row>
    <row r="5" spans="2:16" ht="20.100000000000001" customHeight="1">
      <c r="B5" s="688" t="str">
        <f>Caratula!A17</f>
        <v>PERÍODO: ENERO - JUNIO 2018</v>
      </c>
      <c r="C5" s="688"/>
      <c r="D5" s="688"/>
      <c r="E5" s="688"/>
      <c r="F5" s="688"/>
      <c r="G5" s="688"/>
      <c r="H5" s="688"/>
      <c r="I5" s="688"/>
      <c r="J5" s="688"/>
      <c r="K5" s="688"/>
      <c r="L5" s="688"/>
      <c r="M5" s="688"/>
      <c r="N5" s="689"/>
    </row>
    <row r="6" spans="2:16" ht="26.1" customHeight="1">
      <c r="B6" s="690" t="s">
        <v>68</v>
      </c>
      <c r="C6" s="690" t="s">
        <v>44</v>
      </c>
      <c r="D6" s="690" t="s">
        <v>42</v>
      </c>
      <c r="E6" s="690" t="s">
        <v>43</v>
      </c>
      <c r="F6" s="690" t="s">
        <v>12</v>
      </c>
      <c r="G6" s="690" t="s">
        <v>205</v>
      </c>
      <c r="H6" s="690" t="s">
        <v>201</v>
      </c>
      <c r="I6" s="679" t="s">
        <v>203</v>
      </c>
      <c r="J6" s="600" t="s">
        <v>182</v>
      </c>
      <c r="K6" s="601"/>
      <c r="L6" s="692"/>
      <c r="M6" s="594" t="s">
        <v>198</v>
      </c>
      <c r="N6" s="693" t="s">
        <v>199</v>
      </c>
    </row>
    <row r="7" spans="2:16" s="29" customFormat="1" ht="26.1" customHeight="1">
      <c r="B7" s="691"/>
      <c r="C7" s="691"/>
      <c r="D7" s="691"/>
      <c r="E7" s="691"/>
      <c r="F7" s="691"/>
      <c r="G7" s="691"/>
      <c r="H7" s="691"/>
      <c r="I7" s="680"/>
      <c r="J7" s="205" t="s">
        <v>196</v>
      </c>
      <c r="K7" s="206" t="s">
        <v>27</v>
      </c>
      <c r="L7" s="205" t="s">
        <v>21</v>
      </c>
      <c r="M7" s="596"/>
      <c r="N7" s="694"/>
    </row>
    <row r="8" spans="2:16" ht="20.25" customHeight="1">
      <c r="B8" s="247" t="s">
        <v>0</v>
      </c>
      <c r="C8" s="247"/>
      <c r="D8" s="247"/>
      <c r="E8" s="247"/>
      <c r="F8" s="247"/>
      <c r="G8" s="247"/>
      <c r="H8" s="253"/>
      <c r="I8" s="207"/>
      <c r="J8" s="207"/>
      <c r="K8" s="207"/>
      <c r="L8" s="207"/>
      <c r="M8" s="207"/>
      <c r="N8" s="207"/>
    </row>
    <row r="9" spans="2:16" ht="20.25" customHeight="1">
      <c r="B9" s="248"/>
      <c r="C9" s="247" t="s">
        <v>0</v>
      </c>
      <c r="D9" s="248"/>
      <c r="E9" s="248"/>
      <c r="F9" s="248"/>
      <c r="G9" s="248"/>
      <c r="H9" s="248"/>
      <c r="I9" s="126"/>
      <c r="J9" s="127"/>
      <c r="K9" s="127"/>
      <c r="L9" s="127"/>
      <c r="M9" s="127"/>
      <c r="N9" s="127"/>
    </row>
    <row r="10" spans="2:16" ht="20.25" customHeight="1">
      <c r="B10" s="248"/>
      <c r="C10" s="248"/>
      <c r="D10" s="247" t="s">
        <v>0</v>
      </c>
      <c r="E10" s="248"/>
      <c r="F10" s="248"/>
      <c r="G10" s="248"/>
      <c r="H10" s="248"/>
      <c r="I10" s="126"/>
      <c r="J10" s="127"/>
      <c r="K10" s="127"/>
      <c r="L10" s="127"/>
      <c r="M10" s="127"/>
      <c r="N10" s="127"/>
    </row>
    <row r="11" spans="2:16" ht="20.25" customHeight="1">
      <c r="B11" s="248"/>
      <c r="C11" s="248"/>
      <c r="D11" s="248"/>
      <c r="E11" s="247" t="s">
        <v>0</v>
      </c>
      <c r="F11" s="248"/>
      <c r="G11" s="248"/>
      <c r="H11" s="248"/>
      <c r="I11" s="126"/>
      <c r="J11" s="127"/>
      <c r="K11" s="127"/>
      <c r="L11" s="127"/>
      <c r="M11" s="127"/>
      <c r="N11" s="127"/>
    </row>
    <row r="12" spans="2:16" ht="20.25" customHeight="1">
      <c r="B12" s="248"/>
      <c r="C12" s="248"/>
      <c r="D12" s="248"/>
      <c r="E12" s="248"/>
      <c r="F12" s="247" t="s">
        <v>0</v>
      </c>
      <c r="G12" s="248"/>
      <c r="H12" s="248"/>
      <c r="I12" s="126"/>
      <c r="J12" s="127"/>
      <c r="K12" s="127"/>
      <c r="L12" s="127"/>
      <c r="M12" s="127"/>
      <c r="N12" s="127"/>
    </row>
    <row r="13" spans="2:16" ht="20.25" customHeight="1">
      <c r="B13" s="248"/>
      <c r="C13" s="248"/>
      <c r="D13" s="248"/>
      <c r="E13" s="248"/>
      <c r="F13" s="248"/>
      <c r="G13" s="247" t="s">
        <v>0</v>
      </c>
      <c r="H13" s="253"/>
      <c r="I13" s="254"/>
      <c r="J13" s="254"/>
      <c r="K13" s="254"/>
      <c r="L13" s="254"/>
      <c r="M13" s="254"/>
      <c r="N13" s="254"/>
    </row>
    <row r="14" spans="2:16" ht="20.25" customHeight="1">
      <c r="B14" s="248"/>
      <c r="C14" s="248"/>
      <c r="D14" s="248"/>
      <c r="E14" s="248"/>
      <c r="F14" s="248"/>
      <c r="G14" s="248"/>
      <c r="H14" s="247" t="s">
        <v>0</v>
      </c>
      <c r="I14" s="207" t="s">
        <v>1</v>
      </c>
      <c r="J14" s="207" t="s">
        <v>2</v>
      </c>
      <c r="K14" s="207" t="s">
        <v>6</v>
      </c>
      <c r="L14" s="207" t="s">
        <v>3</v>
      </c>
      <c r="M14" s="207" t="s">
        <v>4</v>
      </c>
      <c r="N14" s="207" t="s">
        <v>5</v>
      </c>
      <c r="P14" s="208"/>
    </row>
    <row r="15" spans="2:16" ht="20.25" customHeight="1">
      <c r="B15" s="248"/>
      <c r="C15" s="248"/>
      <c r="D15" s="248"/>
      <c r="E15" s="248"/>
      <c r="F15" s="248"/>
      <c r="G15" s="248"/>
      <c r="H15" s="248"/>
      <c r="I15" s="126"/>
      <c r="J15" s="127"/>
      <c r="K15" s="127"/>
      <c r="L15" s="127"/>
      <c r="M15" s="127"/>
      <c r="N15" s="127"/>
    </row>
    <row r="16" spans="2:16" ht="20.25" customHeight="1">
      <c r="B16" s="248"/>
      <c r="C16" s="248"/>
      <c r="D16" s="248"/>
      <c r="E16" s="248"/>
      <c r="F16" s="248"/>
      <c r="G16" s="248"/>
      <c r="H16" s="248"/>
      <c r="I16" s="126"/>
      <c r="J16" s="127"/>
      <c r="K16" s="127"/>
      <c r="L16" s="127"/>
      <c r="M16" s="127"/>
      <c r="N16" s="127"/>
    </row>
    <row r="17" spans="2:17" ht="20.25" customHeight="1">
      <c r="B17" s="248"/>
      <c r="C17" s="248"/>
      <c r="D17" s="248"/>
      <c r="E17" s="248"/>
      <c r="F17" s="248"/>
      <c r="G17" s="248"/>
      <c r="H17" s="248"/>
      <c r="I17" s="126"/>
      <c r="J17" s="127"/>
      <c r="K17" s="127"/>
      <c r="L17" s="127"/>
      <c r="M17" s="127"/>
      <c r="N17" s="127"/>
    </row>
    <row r="18" spans="2:17" ht="20.25" customHeight="1">
      <c r="B18" s="248"/>
      <c r="C18" s="248"/>
      <c r="D18" s="248"/>
      <c r="E18" s="248"/>
      <c r="F18" s="248"/>
      <c r="G18" s="248"/>
      <c r="H18" s="248"/>
      <c r="I18" s="126"/>
      <c r="J18" s="127"/>
      <c r="K18" s="127"/>
      <c r="L18" s="127"/>
      <c r="M18" s="127"/>
      <c r="N18" s="127"/>
    </row>
    <row r="19" spans="2:17" ht="20.25" customHeight="1">
      <c r="B19" s="248"/>
      <c r="C19" s="248"/>
      <c r="D19" s="248"/>
      <c r="E19" s="248"/>
      <c r="F19" s="248"/>
      <c r="G19" s="248"/>
      <c r="H19" s="248"/>
      <c r="I19" s="126"/>
      <c r="J19" s="127"/>
      <c r="K19" s="127"/>
      <c r="L19" s="127"/>
      <c r="M19" s="127"/>
      <c r="N19" s="127"/>
    </row>
    <row r="20" spans="2:17" ht="20.25" customHeight="1">
      <c r="B20" s="248"/>
      <c r="C20" s="248"/>
      <c r="D20" s="248"/>
      <c r="E20" s="248"/>
      <c r="F20" s="248"/>
      <c r="G20" s="248"/>
      <c r="H20" s="248"/>
      <c r="I20" s="126"/>
      <c r="J20" s="127"/>
      <c r="K20" s="127"/>
      <c r="L20" s="127"/>
      <c r="M20" s="127"/>
      <c r="N20" s="127"/>
    </row>
    <row r="21" spans="2:17" ht="20.25" customHeight="1">
      <c r="B21" s="248"/>
      <c r="C21" s="248"/>
      <c r="D21" s="248"/>
      <c r="E21" s="248"/>
      <c r="F21" s="248"/>
      <c r="G21" s="248"/>
      <c r="H21" s="248"/>
      <c r="I21" s="126"/>
      <c r="J21" s="127"/>
      <c r="K21" s="127"/>
      <c r="L21" s="127"/>
      <c r="M21" s="127"/>
      <c r="N21" s="127"/>
    </row>
    <row r="22" spans="2:17" ht="20.25" customHeight="1">
      <c r="B22" s="248"/>
      <c r="C22" s="248"/>
      <c r="D22" s="248"/>
      <c r="E22" s="248"/>
      <c r="F22" s="248"/>
      <c r="G22" s="248"/>
      <c r="H22" s="248"/>
      <c r="I22" s="126"/>
      <c r="J22" s="127"/>
      <c r="K22" s="127"/>
      <c r="L22" s="127"/>
      <c r="M22" s="127"/>
      <c r="N22" s="127"/>
    </row>
    <row r="23" spans="2:17" ht="20.25" customHeight="1">
      <c r="B23" s="248"/>
      <c r="C23" s="248"/>
      <c r="D23" s="248"/>
      <c r="E23" s="248"/>
      <c r="F23" s="248"/>
      <c r="G23" s="248"/>
      <c r="H23" s="248"/>
      <c r="I23" s="126"/>
      <c r="J23" s="127"/>
      <c r="K23" s="127"/>
      <c r="L23" s="127"/>
      <c r="M23" s="127"/>
      <c r="N23" s="127"/>
      <c r="Q23" s="249"/>
    </row>
    <row r="24" spans="2:17" ht="20.25" customHeight="1">
      <c r="B24" s="248"/>
      <c r="C24" s="248"/>
      <c r="D24" s="248"/>
      <c r="E24" s="248"/>
      <c r="F24" s="248"/>
      <c r="G24" s="248"/>
      <c r="H24" s="248"/>
      <c r="I24" s="126"/>
      <c r="J24" s="127"/>
      <c r="K24" s="127"/>
      <c r="L24" s="127"/>
      <c r="M24" s="127"/>
      <c r="N24" s="127"/>
      <c r="Q24" s="249"/>
    </row>
    <row r="25" spans="2:17" ht="20.25" customHeight="1">
      <c r="B25" s="248"/>
      <c r="C25" s="248"/>
      <c r="D25" s="248"/>
      <c r="E25" s="248"/>
      <c r="F25" s="248"/>
      <c r="G25" s="248"/>
      <c r="H25" s="248"/>
      <c r="I25" s="126"/>
      <c r="J25" s="127"/>
      <c r="K25" s="127"/>
      <c r="L25" s="127"/>
      <c r="M25" s="127"/>
      <c r="N25" s="127"/>
    </row>
    <row r="26" spans="2:17" ht="20.25" customHeight="1">
      <c r="B26" s="248"/>
      <c r="C26" s="248"/>
      <c r="D26" s="248"/>
      <c r="E26" s="248"/>
      <c r="F26" s="248"/>
      <c r="G26" s="248"/>
      <c r="H26" s="248"/>
      <c r="I26" s="126"/>
      <c r="J26" s="127"/>
      <c r="K26" s="127"/>
      <c r="L26" s="127"/>
      <c r="M26" s="127"/>
      <c r="N26" s="127"/>
    </row>
    <row r="27" spans="2:17" ht="20.25" customHeight="1">
      <c r="B27" s="248"/>
      <c r="C27" s="248"/>
      <c r="D27" s="248"/>
      <c r="E27" s="248"/>
      <c r="F27" s="248"/>
      <c r="G27" s="248"/>
      <c r="H27" s="248"/>
      <c r="I27" s="126"/>
      <c r="J27" s="127"/>
      <c r="K27" s="127"/>
      <c r="L27" s="127"/>
      <c r="M27" s="127"/>
      <c r="N27" s="127"/>
    </row>
    <row r="28" spans="2:17" ht="20.25" customHeight="1">
      <c r="B28" s="248"/>
      <c r="C28" s="248"/>
      <c r="D28" s="248"/>
      <c r="E28" s="248"/>
      <c r="F28" s="248"/>
      <c r="G28" s="248"/>
      <c r="H28" s="248"/>
      <c r="I28" s="126"/>
      <c r="J28" s="127"/>
      <c r="K28" s="127"/>
      <c r="L28" s="127"/>
      <c r="M28" s="127"/>
      <c r="N28" s="127"/>
    </row>
    <row r="29" spans="2:17" ht="20.25" customHeight="1">
      <c r="B29" s="248"/>
      <c r="C29" s="248"/>
      <c r="D29" s="248"/>
      <c r="E29" s="248"/>
      <c r="F29" s="248"/>
      <c r="G29" s="248"/>
      <c r="H29" s="248"/>
      <c r="I29" s="126"/>
      <c r="J29" s="127"/>
      <c r="K29" s="127"/>
      <c r="L29" s="127"/>
      <c r="M29" s="127"/>
      <c r="N29" s="127"/>
    </row>
    <row r="30" spans="2:17" ht="20.25" customHeight="1">
      <c r="B30" s="248"/>
      <c r="C30" s="248"/>
      <c r="D30" s="248"/>
      <c r="E30" s="248"/>
      <c r="F30" s="248"/>
      <c r="G30" s="248"/>
      <c r="H30" s="248"/>
      <c r="I30" s="126"/>
      <c r="J30" s="127"/>
      <c r="K30" s="127"/>
      <c r="L30" s="127"/>
      <c r="M30" s="127"/>
      <c r="N30" s="127"/>
    </row>
    <row r="31" spans="2:17" ht="20.25" customHeight="1">
      <c r="B31" s="248"/>
      <c r="C31" s="248"/>
      <c r="D31" s="248"/>
      <c r="E31" s="248"/>
      <c r="F31" s="248"/>
      <c r="G31" s="248"/>
      <c r="H31" s="248"/>
      <c r="I31" s="128" t="s">
        <v>111</v>
      </c>
      <c r="J31" s="127"/>
      <c r="K31" s="127"/>
      <c r="L31" s="127"/>
      <c r="M31" s="127"/>
      <c r="N31" s="127"/>
    </row>
    <row r="32" spans="2:17" ht="20.25" customHeight="1">
      <c r="B32" s="248"/>
      <c r="C32" s="248"/>
      <c r="D32" s="248"/>
      <c r="E32" s="248"/>
      <c r="F32" s="248"/>
      <c r="G32" s="248"/>
      <c r="H32" s="248"/>
      <c r="I32" s="126"/>
      <c r="J32" s="127"/>
      <c r="K32" s="127"/>
      <c r="L32" s="127"/>
      <c r="M32" s="127"/>
      <c r="N32" s="127"/>
    </row>
    <row r="33" spans="2:14">
      <c r="B33" s="250"/>
      <c r="C33" s="250"/>
      <c r="D33" s="250"/>
      <c r="E33" s="250"/>
      <c r="F33" s="250"/>
      <c r="G33" s="250"/>
      <c r="H33" s="250"/>
      <c r="I33" s="251"/>
      <c r="J33" s="252"/>
      <c r="K33" s="252"/>
      <c r="L33" s="252"/>
      <c r="M33" s="252"/>
      <c r="N33" s="210"/>
    </row>
    <row r="34" spans="2:14">
      <c r="I34" s="209"/>
      <c r="J34" s="210"/>
      <c r="K34" s="210"/>
      <c r="L34" s="210"/>
      <c r="M34" s="210"/>
      <c r="N34" s="210"/>
    </row>
  </sheetData>
  <mergeCells count="15">
    <mergeCell ref="B1:N1"/>
    <mergeCell ref="B2:N2"/>
    <mergeCell ref="B4:N4"/>
    <mergeCell ref="B5:N5"/>
    <mergeCell ref="G6:G7"/>
    <mergeCell ref="I6:I7"/>
    <mergeCell ref="J6:L6"/>
    <mergeCell ref="M6:M7"/>
    <mergeCell ref="N6:N7"/>
    <mergeCell ref="H6:H7"/>
    <mergeCell ref="B6:B7"/>
    <mergeCell ref="C6:C7"/>
    <mergeCell ref="D6:D7"/>
    <mergeCell ref="E6:E7"/>
    <mergeCell ref="F6:F7"/>
  </mergeCells>
  <conditionalFormatting sqref="B4">
    <cfRule type="cellIs" dxfId="5" priority="2" stopIfTrue="1" operator="equal">
      <formula>"VAYA A LA HOJA INICIO Y SELECIONE LA UNIDAD RESPONSABLE CORRESPONDIENTE A ESTE INFORME"</formula>
    </cfRule>
  </conditionalFormatting>
  <conditionalFormatting sqref="B5">
    <cfRule type="cellIs" dxfId="4" priority="1" stopIfTrue="1" operator="equal">
      <formula>"VAYA A LA HOJA INICIO Y SELECIONE EL PERIODO CORRESPONDIENTE A ESTE INFORME"</formula>
    </cfRule>
  </conditionalFormatting>
  <dataValidations count="1">
    <dataValidation allowBlank="1" sqref="B4"/>
  </dataValidations>
  <printOptions horizontalCentered="1"/>
  <pageMargins left="0.39370078740157483" right="0.39370078740157483" top="1.3779527559055118" bottom="0.47244094488188981" header="0.39370078740157483" footer="0.19685039370078741"/>
  <pageSetup scale="65" orientation="landscape" r:id="rId1"/>
  <headerFooter scaleWithDoc="0">
    <oddHeader>&amp;C&amp;G</oddHeader>
    <oddFooter>&amp;C&amp;G</oddFooter>
  </headerFooter>
  <drawing r:id="rId2"/>
  <legacyDrawingHF r:id="rId3"/>
</worksheet>
</file>

<file path=xl/worksheets/sheet21.xml><?xml version="1.0" encoding="utf-8"?>
<worksheet xmlns="http://schemas.openxmlformats.org/spreadsheetml/2006/main" xmlns:r="http://schemas.openxmlformats.org/officeDocument/2006/relationships">
  <dimension ref="B1:Q34"/>
  <sheetViews>
    <sheetView showGridLines="0" view="pageBreakPreview" zoomScale="70" zoomScaleNormal="70" zoomScaleSheetLayoutView="70" workbookViewId="0">
      <selection activeCell="E15" sqref="E15"/>
    </sheetView>
  </sheetViews>
  <sheetFormatPr baseColWidth="10" defaultColWidth="12.5546875" defaultRowHeight="13.8"/>
  <cols>
    <col min="1" max="1" width="12.5546875" style="26"/>
    <col min="2" max="8" width="4.5546875" style="26" customWidth="1"/>
    <col min="9" max="9" width="51" style="25" customWidth="1"/>
    <col min="10" max="12" width="15.44140625" style="26" customWidth="1"/>
    <col min="13" max="13" width="17" style="26" customWidth="1"/>
    <col min="14" max="14" width="31" style="26" customWidth="1"/>
    <col min="15" max="16384" width="12.5546875" style="26"/>
  </cols>
  <sheetData>
    <row r="1" spans="2:16" ht="15.6" customHeight="1">
      <c r="B1" s="681" t="s">
        <v>202</v>
      </c>
      <c r="C1" s="682"/>
      <c r="D1" s="682"/>
      <c r="E1" s="682"/>
      <c r="F1" s="682"/>
      <c r="G1" s="682"/>
      <c r="H1" s="682"/>
      <c r="I1" s="682"/>
      <c r="J1" s="682"/>
      <c r="K1" s="682"/>
      <c r="L1" s="682"/>
      <c r="M1" s="682"/>
      <c r="N1" s="683"/>
    </row>
    <row r="2" spans="2:16" ht="15.6" customHeight="1">
      <c r="B2" s="684"/>
      <c r="C2" s="685"/>
      <c r="D2" s="685"/>
      <c r="E2" s="685"/>
      <c r="F2" s="685"/>
      <c r="G2" s="685"/>
      <c r="H2" s="685"/>
      <c r="I2" s="685"/>
      <c r="J2" s="685"/>
      <c r="K2" s="685"/>
      <c r="L2" s="685"/>
      <c r="M2" s="685"/>
      <c r="N2" s="686"/>
    </row>
    <row r="3" spans="2:16" ht="7.5" customHeight="1">
      <c r="I3" s="27"/>
      <c r="J3" s="28"/>
      <c r="K3" s="28"/>
      <c r="L3" s="28"/>
      <c r="M3" s="28"/>
      <c r="N3" s="28"/>
    </row>
    <row r="4" spans="2:16" ht="20.100000000000001" customHeight="1">
      <c r="B4" s="687" t="str">
        <f>Caratula!A9</f>
        <v>UNIDAD RESPONSABLE DEL GASTO:  35 C0 01 SECRETARÍA DE DESARROLLO RURAL Y EQUIDAD PARA LAS COMUNIDADES</v>
      </c>
      <c r="C4" s="688"/>
      <c r="D4" s="688"/>
      <c r="E4" s="688"/>
      <c r="F4" s="688"/>
      <c r="G4" s="688"/>
      <c r="H4" s="688"/>
      <c r="I4" s="688"/>
      <c r="J4" s="688"/>
      <c r="K4" s="688"/>
      <c r="L4" s="688"/>
      <c r="M4" s="688"/>
      <c r="N4" s="689"/>
    </row>
    <row r="5" spans="2:16" ht="20.100000000000001" customHeight="1">
      <c r="B5" s="688" t="str">
        <f>Caratula!A17</f>
        <v>PERÍODO: ENERO - JUNIO 2018</v>
      </c>
      <c r="C5" s="688"/>
      <c r="D5" s="688"/>
      <c r="E5" s="688"/>
      <c r="F5" s="688"/>
      <c r="G5" s="688"/>
      <c r="H5" s="688"/>
      <c r="I5" s="688"/>
      <c r="J5" s="688"/>
      <c r="K5" s="688"/>
      <c r="L5" s="688"/>
      <c r="M5" s="688"/>
      <c r="N5" s="689"/>
    </row>
    <row r="6" spans="2:16" ht="26.1" customHeight="1">
      <c r="B6" s="690" t="s">
        <v>68</v>
      </c>
      <c r="C6" s="690" t="s">
        <v>44</v>
      </c>
      <c r="D6" s="690" t="s">
        <v>42</v>
      </c>
      <c r="E6" s="690" t="s">
        <v>43</v>
      </c>
      <c r="F6" s="690" t="s">
        <v>12</v>
      </c>
      <c r="G6" s="690" t="s">
        <v>205</v>
      </c>
      <c r="H6" s="690" t="s">
        <v>201</v>
      </c>
      <c r="I6" s="679" t="s">
        <v>204</v>
      </c>
      <c r="J6" s="600" t="s">
        <v>182</v>
      </c>
      <c r="K6" s="601"/>
      <c r="L6" s="692"/>
      <c r="M6" s="594" t="s">
        <v>198</v>
      </c>
      <c r="N6" s="693" t="s">
        <v>199</v>
      </c>
    </row>
    <row r="7" spans="2:16" s="29" customFormat="1" ht="26.1" customHeight="1">
      <c r="B7" s="691"/>
      <c r="C7" s="691"/>
      <c r="D7" s="691"/>
      <c r="E7" s="691"/>
      <c r="F7" s="691"/>
      <c r="G7" s="691"/>
      <c r="H7" s="691"/>
      <c r="I7" s="680"/>
      <c r="J7" s="205" t="s">
        <v>196</v>
      </c>
      <c r="K7" s="206" t="s">
        <v>27</v>
      </c>
      <c r="L7" s="206" t="s">
        <v>21</v>
      </c>
      <c r="M7" s="596"/>
      <c r="N7" s="694"/>
    </row>
    <row r="8" spans="2:16" ht="20.25" customHeight="1">
      <c r="B8" s="247" t="s">
        <v>0</v>
      </c>
      <c r="C8" s="247"/>
      <c r="D8" s="247"/>
      <c r="E8" s="247"/>
      <c r="F8" s="247"/>
      <c r="G8" s="247"/>
      <c r="H8" s="253"/>
      <c r="I8" s="207"/>
      <c r="J8" s="207"/>
      <c r="K8" s="207"/>
      <c r="L8" s="207"/>
      <c r="M8" s="207"/>
      <c r="N8" s="207"/>
    </row>
    <row r="9" spans="2:16" ht="20.25" customHeight="1">
      <c r="B9" s="248"/>
      <c r="C9" s="247" t="s">
        <v>0</v>
      </c>
      <c r="D9" s="248"/>
      <c r="E9" s="248"/>
      <c r="F9" s="248"/>
      <c r="G9" s="248"/>
      <c r="H9" s="248"/>
      <c r="I9" s="126"/>
      <c r="J9" s="127"/>
      <c r="K9" s="127"/>
      <c r="L9" s="127"/>
      <c r="M9" s="127"/>
      <c r="N9" s="127"/>
    </row>
    <row r="10" spans="2:16" ht="20.25" customHeight="1">
      <c r="B10" s="248"/>
      <c r="C10" s="248"/>
      <c r="D10" s="247" t="s">
        <v>0</v>
      </c>
      <c r="E10" s="248"/>
      <c r="F10" s="248"/>
      <c r="G10" s="248"/>
      <c r="H10" s="248"/>
      <c r="I10" s="126"/>
      <c r="J10" s="127"/>
      <c r="K10" s="127"/>
      <c r="L10" s="127"/>
      <c r="M10" s="127"/>
      <c r="N10" s="127"/>
    </row>
    <row r="11" spans="2:16" ht="20.25" customHeight="1">
      <c r="B11" s="248"/>
      <c r="C11" s="248"/>
      <c r="D11" s="248"/>
      <c r="E11" s="247" t="s">
        <v>0</v>
      </c>
      <c r="F11" s="248"/>
      <c r="G11" s="248"/>
      <c r="H11" s="248"/>
      <c r="I11" s="126"/>
      <c r="J11" s="127"/>
      <c r="K11" s="127"/>
      <c r="L11" s="127"/>
      <c r="M11" s="127"/>
      <c r="N11" s="127"/>
    </row>
    <row r="12" spans="2:16" ht="20.25" customHeight="1">
      <c r="B12" s="248"/>
      <c r="C12" s="248"/>
      <c r="D12" s="248"/>
      <c r="E12" s="248"/>
      <c r="F12" s="247" t="s">
        <v>0</v>
      </c>
      <c r="G12" s="248"/>
      <c r="H12" s="248"/>
      <c r="I12" s="126"/>
      <c r="J12" s="127"/>
      <c r="K12" s="127"/>
      <c r="L12" s="127"/>
      <c r="M12" s="127"/>
      <c r="N12" s="127"/>
    </row>
    <row r="13" spans="2:16" ht="20.25" customHeight="1">
      <c r="B13" s="248"/>
      <c r="C13" s="248"/>
      <c r="D13" s="248"/>
      <c r="E13" s="248"/>
      <c r="F13" s="248"/>
      <c r="G13" s="247" t="s">
        <v>0</v>
      </c>
      <c r="H13" s="247"/>
      <c r="I13" s="254"/>
      <c r="J13" s="254"/>
      <c r="K13" s="254"/>
      <c r="L13" s="254"/>
      <c r="M13" s="254"/>
      <c r="N13" s="254"/>
    </row>
    <row r="14" spans="2:16" ht="20.25" customHeight="1">
      <c r="B14" s="248"/>
      <c r="C14" s="248"/>
      <c r="D14" s="248"/>
      <c r="E14" s="248"/>
      <c r="F14" s="248"/>
      <c r="G14" s="248"/>
      <c r="H14" s="247" t="s">
        <v>0</v>
      </c>
      <c r="I14" s="207" t="s">
        <v>1</v>
      </c>
      <c r="J14" s="207" t="s">
        <v>2</v>
      </c>
      <c r="K14" s="207" t="s">
        <v>6</v>
      </c>
      <c r="L14" s="207" t="s">
        <v>3</v>
      </c>
      <c r="M14" s="207" t="s">
        <v>4</v>
      </c>
      <c r="N14" s="207" t="s">
        <v>5</v>
      </c>
      <c r="P14" s="208"/>
    </row>
    <row r="15" spans="2:16" ht="20.25" customHeight="1">
      <c r="B15" s="248"/>
      <c r="C15" s="248"/>
      <c r="D15" s="248"/>
      <c r="E15" s="248"/>
      <c r="F15" s="248"/>
      <c r="G15" s="248"/>
      <c r="H15" s="248"/>
      <c r="I15" s="126"/>
      <c r="J15" s="127"/>
      <c r="K15" s="127"/>
      <c r="L15" s="127"/>
      <c r="M15" s="127"/>
      <c r="N15" s="127"/>
    </row>
    <row r="16" spans="2:16" ht="20.25" customHeight="1">
      <c r="B16" s="248"/>
      <c r="C16" s="248"/>
      <c r="D16" s="248"/>
      <c r="E16" s="248"/>
      <c r="F16" s="248"/>
      <c r="G16" s="248"/>
      <c r="H16" s="248"/>
      <c r="I16" s="126"/>
      <c r="J16" s="127"/>
      <c r="K16" s="127"/>
      <c r="L16" s="127"/>
      <c r="M16" s="127"/>
      <c r="N16" s="127"/>
    </row>
    <row r="17" spans="2:17" ht="20.25" customHeight="1">
      <c r="B17" s="248"/>
      <c r="C17" s="248"/>
      <c r="D17" s="248"/>
      <c r="E17" s="248"/>
      <c r="F17" s="248"/>
      <c r="G17" s="248"/>
      <c r="H17" s="248"/>
      <c r="I17" s="126"/>
      <c r="J17" s="127"/>
      <c r="K17" s="127"/>
      <c r="L17" s="127"/>
      <c r="M17" s="127"/>
      <c r="N17" s="127"/>
      <c r="Q17" s="249"/>
    </row>
    <row r="18" spans="2:17" ht="20.25" customHeight="1">
      <c r="B18" s="248"/>
      <c r="C18" s="248"/>
      <c r="D18" s="248"/>
      <c r="E18" s="248"/>
      <c r="F18" s="248"/>
      <c r="G18" s="248"/>
      <c r="H18" s="248"/>
      <c r="I18" s="126"/>
      <c r="J18" s="127"/>
      <c r="K18" s="127"/>
      <c r="L18" s="127"/>
      <c r="M18" s="127"/>
      <c r="N18" s="127"/>
    </row>
    <row r="19" spans="2:17" ht="20.25" customHeight="1">
      <c r="B19" s="248"/>
      <c r="C19" s="248"/>
      <c r="D19" s="248"/>
      <c r="E19" s="248"/>
      <c r="F19" s="248"/>
      <c r="G19" s="248"/>
      <c r="H19" s="248"/>
      <c r="I19" s="126"/>
      <c r="J19" s="127"/>
      <c r="K19" s="127"/>
      <c r="L19" s="127"/>
      <c r="M19" s="127"/>
      <c r="N19" s="127"/>
    </row>
    <row r="20" spans="2:17" ht="20.25" customHeight="1">
      <c r="B20" s="248"/>
      <c r="C20" s="248"/>
      <c r="D20" s="248"/>
      <c r="E20" s="248"/>
      <c r="F20" s="248"/>
      <c r="G20" s="248"/>
      <c r="H20" s="248"/>
      <c r="I20" s="126"/>
      <c r="J20" s="127"/>
      <c r="K20" s="127"/>
      <c r="L20" s="127"/>
      <c r="M20" s="127"/>
      <c r="N20" s="127"/>
    </row>
    <row r="21" spans="2:17" ht="20.25" customHeight="1">
      <c r="B21" s="248"/>
      <c r="C21" s="248"/>
      <c r="D21" s="248"/>
      <c r="E21" s="248"/>
      <c r="F21" s="248"/>
      <c r="G21" s="248"/>
      <c r="H21" s="248"/>
      <c r="I21" s="126"/>
      <c r="J21" s="127"/>
      <c r="K21" s="127"/>
      <c r="L21" s="127"/>
      <c r="M21" s="127"/>
      <c r="N21" s="127"/>
    </row>
    <row r="22" spans="2:17" ht="20.25" customHeight="1">
      <c r="B22" s="248"/>
      <c r="C22" s="248"/>
      <c r="D22" s="248"/>
      <c r="E22" s="248"/>
      <c r="F22" s="248"/>
      <c r="G22" s="248"/>
      <c r="H22" s="248"/>
      <c r="I22" s="126"/>
      <c r="J22" s="127"/>
      <c r="K22" s="127"/>
      <c r="L22" s="127"/>
      <c r="M22" s="127"/>
      <c r="N22" s="127"/>
    </row>
    <row r="23" spans="2:17" ht="20.25" customHeight="1">
      <c r="B23" s="248"/>
      <c r="C23" s="248"/>
      <c r="D23" s="248"/>
      <c r="E23" s="248"/>
      <c r="F23" s="248"/>
      <c r="G23" s="248"/>
      <c r="H23" s="248"/>
      <c r="I23" s="126"/>
      <c r="J23" s="127"/>
      <c r="K23" s="127"/>
      <c r="L23" s="127"/>
      <c r="M23" s="127"/>
      <c r="N23" s="127"/>
    </row>
    <row r="24" spans="2:17" ht="20.25" customHeight="1">
      <c r="B24" s="248"/>
      <c r="C24" s="248"/>
      <c r="D24" s="248"/>
      <c r="E24" s="248"/>
      <c r="F24" s="248"/>
      <c r="G24" s="248"/>
      <c r="H24" s="248"/>
      <c r="I24" s="126"/>
      <c r="J24" s="127"/>
      <c r="K24" s="127"/>
      <c r="L24" s="127"/>
      <c r="M24" s="127"/>
      <c r="N24" s="127"/>
    </row>
    <row r="25" spans="2:17" ht="20.25" customHeight="1">
      <c r="B25" s="248"/>
      <c r="C25" s="248"/>
      <c r="D25" s="248"/>
      <c r="E25" s="248"/>
      <c r="F25" s="248"/>
      <c r="G25" s="248"/>
      <c r="H25" s="248"/>
      <c r="I25" s="126"/>
      <c r="J25" s="127"/>
      <c r="K25" s="127"/>
      <c r="L25" s="127"/>
      <c r="M25" s="127"/>
      <c r="N25" s="127"/>
    </row>
    <row r="26" spans="2:17" ht="20.25" customHeight="1">
      <c r="B26" s="248"/>
      <c r="C26" s="248"/>
      <c r="D26" s="248"/>
      <c r="E26" s="248"/>
      <c r="F26" s="248"/>
      <c r="G26" s="248"/>
      <c r="H26" s="248"/>
      <c r="I26" s="126"/>
      <c r="J26" s="127"/>
      <c r="K26" s="127"/>
      <c r="L26" s="127"/>
      <c r="M26" s="127"/>
      <c r="N26" s="127"/>
    </row>
    <row r="27" spans="2:17" ht="20.25" customHeight="1">
      <c r="B27" s="248"/>
      <c r="C27" s="248"/>
      <c r="D27" s="248"/>
      <c r="E27" s="248"/>
      <c r="F27" s="248"/>
      <c r="G27" s="248"/>
      <c r="H27" s="248"/>
      <c r="I27" s="126"/>
      <c r="J27" s="127"/>
      <c r="K27" s="127"/>
      <c r="L27" s="127"/>
      <c r="M27" s="127"/>
      <c r="N27" s="127"/>
    </row>
    <row r="28" spans="2:17" ht="20.25" customHeight="1">
      <c r="B28" s="248"/>
      <c r="C28" s="248"/>
      <c r="D28" s="248"/>
      <c r="E28" s="248"/>
      <c r="F28" s="248"/>
      <c r="G28" s="248"/>
      <c r="H28" s="248"/>
      <c r="I28" s="126"/>
      <c r="J28" s="127"/>
      <c r="K28" s="127"/>
      <c r="L28" s="127"/>
      <c r="M28" s="127"/>
      <c r="N28" s="127"/>
    </row>
    <row r="29" spans="2:17" ht="20.25" customHeight="1">
      <c r="B29" s="248"/>
      <c r="C29" s="248"/>
      <c r="D29" s="248"/>
      <c r="E29" s="248"/>
      <c r="F29" s="248"/>
      <c r="G29" s="248"/>
      <c r="H29" s="248"/>
      <c r="I29" s="126"/>
      <c r="J29" s="127"/>
      <c r="K29" s="127"/>
      <c r="L29" s="127"/>
      <c r="M29" s="127"/>
      <c r="N29" s="127"/>
    </row>
    <row r="30" spans="2:17" ht="20.25" customHeight="1">
      <c r="B30" s="248"/>
      <c r="C30" s="248"/>
      <c r="D30" s="248"/>
      <c r="E30" s="248"/>
      <c r="F30" s="248"/>
      <c r="G30" s="248"/>
      <c r="H30" s="248"/>
      <c r="I30" s="126"/>
      <c r="J30" s="127"/>
      <c r="K30" s="127"/>
      <c r="L30" s="127"/>
      <c r="M30" s="127"/>
      <c r="N30" s="127"/>
    </row>
    <row r="31" spans="2:17" ht="20.25" customHeight="1">
      <c r="B31" s="248"/>
      <c r="C31" s="248"/>
      <c r="D31" s="248"/>
      <c r="E31" s="248"/>
      <c r="F31" s="248"/>
      <c r="G31" s="248"/>
      <c r="H31" s="248"/>
      <c r="I31" s="128" t="s">
        <v>111</v>
      </c>
      <c r="J31" s="127"/>
      <c r="K31" s="127"/>
      <c r="L31" s="127"/>
      <c r="M31" s="127"/>
      <c r="N31" s="127"/>
    </row>
    <row r="32" spans="2:17" ht="20.25" customHeight="1">
      <c r="B32" s="248"/>
      <c r="C32" s="248"/>
      <c r="D32" s="248"/>
      <c r="E32" s="248"/>
      <c r="F32" s="248"/>
      <c r="G32" s="248"/>
      <c r="H32" s="248"/>
      <c r="I32" s="126"/>
      <c r="J32" s="127"/>
      <c r="K32" s="127"/>
      <c r="L32" s="127"/>
      <c r="M32" s="127"/>
      <c r="N32" s="127"/>
    </row>
    <row r="33" spans="2:14">
      <c r="B33" s="250"/>
      <c r="C33" s="250"/>
      <c r="D33" s="250"/>
      <c r="E33" s="250"/>
      <c r="F33" s="250"/>
      <c r="G33" s="250"/>
      <c r="H33" s="250"/>
      <c r="I33" s="251"/>
      <c r="J33" s="252"/>
      <c r="K33" s="252"/>
      <c r="L33" s="252"/>
      <c r="M33" s="252"/>
      <c r="N33" s="210"/>
    </row>
    <row r="34" spans="2:14">
      <c r="I34" s="209"/>
      <c r="J34" s="210"/>
      <c r="K34" s="210"/>
      <c r="L34" s="210"/>
      <c r="M34" s="210"/>
      <c r="N34" s="210"/>
    </row>
  </sheetData>
  <mergeCells count="14">
    <mergeCell ref="B1:N2"/>
    <mergeCell ref="I6:I7"/>
    <mergeCell ref="J6:L6"/>
    <mergeCell ref="M6:M7"/>
    <mergeCell ref="N6:N7"/>
    <mergeCell ref="B4:N4"/>
    <mergeCell ref="B5:N5"/>
    <mergeCell ref="B6:B7"/>
    <mergeCell ref="C6:C7"/>
    <mergeCell ref="D6:D7"/>
    <mergeCell ref="E6:E7"/>
    <mergeCell ref="F6:F7"/>
    <mergeCell ref="G6:G7"/>
    <mergeCell ref="H6:H7"/>
  </mergeCells>
  <conditionalFormatting sqref="B4">
    <cfRule type="cellIs" dxfId="3" priority="2" stopIfTrue="1" operator="equal">
      <formula>"VAYA A LA HOJA INICIO Y SELECIONE LA UNIDAD RESPONSABLE CORRESPONDIENTE A ESTE INFORME"</formula>
    </cfRule>
  </conditionalFormatting>
  <conditionalFormatting sqref="B5">
    <cfRule type="cellIs" dxfId="2" priority="1" stopIfTrue="1" operator="equal">
      <formula>"VAYA A LA HOJA INICIO Y SELECIONE EL PERIODO CORRESPONDIENTE A ESTE INFORME"</formula>
    </cfRule>
  </conditionalFormatting>
  <dataValidations count="1">
    <dataValidation allowBlank="1" sqref="B4"/>
  </dataValidations>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drawing r:id="rId2"/>
  <legacyDrawingHF r:id="rId3"/>
</worksheet>
</file>

<file path=xl/worksheets/sheet22.xml><?xml version="1.0" encoding="utf-8"?>
<worksheet xmlns="http://schemas.openxmlformats.org/spreadsheetml/2006/main" xmlns:r="http://schemas.openxmlformats.org/officeDocument/2006/relationships">
  <dimension ref="A1:I37"/>
  <sheetViews>
    <sheetView showGridLines="0" view="pageBreakPreview" zoomScale="80" zoomScaleSheetLayoutView="80" workbookViewId="0">
      <selection activeCell="O16" sqref="O16"/>
    </sheetView>
  </sheetViews>
  <sheetFormatPr baseColWidth="10" defaultColWidth="11.44140625" defaultRowHeight="13.8"/>
  <cols>
    <col min="1" max="1" width="3.109375" style="1" customWidth="1"/>
    <col min="2" max="2" width="48.88671875" style="1" customWidth="1"/>
    <col min="3" max="3" width="2.88671875" style="1" customWidth="1"/>
    <col min="4" max="9" width="17.88671875" style="1" customWidth="1"/>
    <col min="10" max="16384" width="11.44140625" style="1"/>
  </cols>
  <sheetData>
    <row r="1" spans="1:9">
      <c r="A1" s="24"/>
    </row>
    <row r="2" spans="1:9">
      <c r="A2" s="10"/>
      <c r="B2" s="700" t="s">
        <v>121</v>
      </c>
      <c r="C2" s="701"/>
      <c r="D2" s="701"/>
      <c r="E2" s="701"/>
      <c r="F2" s="701"/>
      <c r="G2" s="701"/>
      <c r="H2" s="701"/>
      <c r="I2" s="702"/>
    </row>
    <row r="3" spans="1:9">
      <c r="A3" s="13"/>
      <c r="B3" s="695" t="str">
        <f>Caratula!A9</f>
        <v>UNIDAD RESPONSABLE DEL GASTO:  35 C0 01 SECRETARÍA DE DESARROLLO RURAL Y EQUIDAD PARA LAS COMUNIDADES</v>
      </c>
      <c r="C3" s="698"/>
      <c r="D3" s="698"/>
      <c r="E3" s="698"/>
      <c r="F3" s="698"/>
      <c r="G3" s="698"/>
      <c r="H3" s="698"/>
      <c r="I3" s="703"/>
    </row>
    <row r="4" spans="1:9">
      <c r="B4" s="695" t="s">
        <v>127</v>
      </c>
      <c r="C4" s="698"/>
      <c r="D4" s="698"/>
      <c r="E4" s="698"/>
      <c r="F4" s="698"/>
      <c r="G4" s="698"/>
      <c r="H4" s="698"/>
      <c r="I4" s="703"/>
    </row>
    <row r="5" spans="1:9">
      <c r="B5" s="695" t="s">
        <v>195</v>
      </c>
      <c r="C5" s="698"/>
      <c r="D5" s="698"/>
      <c r="E5" s="698"/>
      <c r="F5" s="698"/>
      <c r="G5" s="698"/>
      <c r="H5" s="698"/>
      <c r="I5" s="703"/>
    </row>
    <row r="6" spans="1:9">
      <c r="B6" s="695" t="s">
        <v>122</v>
      </c>
      <c r="C6" s="698"/>
      <c r="D6" s="698"/>
      <c r="E6" s="698"/>
      <c r="F6" s="698"/>
      <c r="G6" s="698"/>
      <c r="H6" s="698"/>
      <c r="I6" s="703"/>
    </row>
    <row r="7" spans="1:9">
      <c r="B7" s="171"/>
      <c r="C7" s="166"/>
      <c r="D7" s="166"/>
      <c r="E7" s="166"/>
      <c r="F7" s="166"/>
      <c r="G7" s="166"/>
      <c r="H7" s="166"/>
      <c r="I7" s="172"/>
    </row>
    <row r="8" spans="1:9">
      <c r="B8" s="695" t="s">
        <v>123</v>
      </c>
      <c r="C8" s="161"/>
      <c r="D8" s="696" t="s">
        <v>124</v>
      </c>
      <c r="E8" s="696"/>
      <c r="F8" s="696"/>
      <c r="G8" s="696"/>
      <c r="H8" s="696"/>
      <c r="I8" s="697" t="s">
        <v>125</v>
      </c>
    </row>
    <row r="9" spans="1:9">
      <c r="B9" s="695"/>
      <c r="C9" s="162"/>
      <c r="D9" s="698" t="s">
        <v>74</v>
      </c>
      <c r="E9" s="699" t="s">
        <v>128</v>
      </c>
      <c r="F9" s="696" t="s">
        <v>27</v>
      </c>
      <c r="G9" s="696" t="s">
        <v>120</v>
      </c>
      <c r="H9" s="696" t="s">
        <v>126</v>
      </c>
      <c r="I9" s="697"/>
    </row>
    <row r="10" spans="1:9">
      <c r="B10" s="695"/>
      <c r="C10" s="163"/>
      <c r="D10" s="698"/>
      <c r="E10" s="699"/>
      <c r="F10" s="696"/>
      <c r="G10" s="696"/>
      <c r="H10" s="696"/>
      <c r="I10" s="697"/>
    </row>
    <row r="11" spans="1:9">
      <c r="B11" s="173"/>
      <c r="C11" s="157"/>
      <c r="D11" s="159" t="s">
        <v>0</v>
      </c>
      <c r="E11" s="159" t="s">
        <v>1</v>
      </c>
      <c r="F11" s="159" t="s">
        <v>2</v>
      </c>
      <c r="G11" s="159" t="s">
        <v>6</v>
      </c>
      <c r="H11" s="159" t="s">
        <v>3</v>
      </c>
      <c r="I11" s="174" t="s">
        <v>4</v>
      </c>
    </row>
    <row r="12" spans="1:9">
      <c r="B12" s="175" t="s">
        <v>133</v>
      </c>
      <c r="C12" s="160"/>
      <c r="D12" s="167">
        <f>D13+D14+D15+D18+D19+D22</f>
        <v>54305889</v>
      </c>
      <c r="E12" s="187">
        <f t="shared" ref="E12:E32" si="0">F12-D12</f>
        <v>625624.38000000268</v>
      </c>
      <c r="F12" s="167">
        <f>F13+F14+F15+F18+F19+F22</f>
        <v>54931513.380000003</v>
      </c>
      <c r="G12" s="167">
        <f t="shared" ref="G12:H12" si="1">G13+G14+G15+G18+G19+G22</f>
        <v>22991469.010000002</v>
      </c>
      <c r="H12" s="167">
        <f t="shared" si="1"/>
        <v>22991469.010000002</v>
      </c>
      <c r="I12" s="189">
        <f>F12-G12</f>
        <v>31940044.370000001</v>
      </c>
    </row>
    <row r="13" spans="1:9">
      <c r="B13" s="176" t="s">
        <v>129</v>
      </c>
      <c r="C13" s="158"/>
      <c r="D13" s="168">
        <v>54305889</v>
      </c>
      <c r="E13" s="188">
        <f>F13-D13</f>
        <v>0</v>
      </c>
      <c r="F13" s="168">
        <f>54931513.38-625624.38</f>
        <v>54305889</v>
      </c>
      <c r="G13" s="168">
        <f>22991469.01-580185.92</f>
        <v>22411283.09</v>
      </c>
      <c r="H13" s="168">
        <f>22991469.01-580185.92</f>
        <v>22411283.09</v>
      </c>
      <c r="I13" s="190">
        <f>F13-G13</f>
        <v>31894605.91</v>
      </c>
    </row>
    <row r="14" spans="1:9">
      <c r="B14" s="176" t="s">
        <v>130</v>
      </c>
      <c r="C14" s="158"/>
      <c r="D14" s="169">
        <v>0</v>
      </c>
      <c r="E14" s="188">
        <f t="shared" ref="E14:E22" si="2">F14-D14</f>
        <v>0</v>
      </c>
      <c r="F14" s="169">
        <v>0</v>
      </c>
      <c r="G14" s="169">
        <v>0</v>
      </c>
      <c r="H14" s="169">
        <v>0</v>
      </c>
      <c r="I14" s="190">
        <f t="shared" ref="I14:I32" si="3">F14-G14</f>
        <v>0</v>
      </c>
    </row>
    <row r="15" spans="1:9">
      <c r="B15" s="176" t="s">
        <v>136</v>
      </c>
      <c r="C15" s="158"/>
      <c r="D15" s="169">
        <f>D16+D17</f>
        <v>0</v>
      </c>
      <c r="E15" s="188">
        <f>F15-D15</f>
        <v>0</v>
      </c>
      <c r="F15" s="169">
        <f t="shared" ref="F15:H15" si="4">F16+F17</f>
        <v>0</v>
      </c>
      <c r="G15" s="169">
        <f t="shared" si="4"/>
        <v>0</v>
      </c>
      <c r="H15" s="169">
        <f t="shared" si="4"/>
        <v>0</v>
      </c>
      <c r="I15" s="190">
        <f>F15-G15</f>
        <v>0</v>
      </c>
    </row>
    <row r="16" spans="1:9">
      <c r="B16" s="177" t="s">
        <v>137</v>
      </c>
      <c r="C16" s="158"/>
      <c r="D16" s="169">
        <v>0</v>
      </c>
      <c r="E16" s="188">
        <f t="shared" si="2"/>
        <v>0</v>
      </c>
      <c r="F16" s="169">
        <v>0</v>
      </c>
      <c r="G16" s="169">
        <v>0</v>
      </c>
      <c r="H16" s="169">
        <v>0</v>
      </c>
      <c r="I16" s="190">
        <f>F16-G16</f>
        <v>0</v>
      </c>
    </row>
    <row r="17" spans="2:9">
      <c r="B17" s="177" t="s">
        <v>138</v>
      </c>
      <c r="C17" s="158"/>
      <c r="D17" s="169">
        <v>0</v>
      </c>
      <c r="E17" s="188">
        <f t="shared" si="2"/>
        <v>0</v>
      </c>
      <c r="F17" s="169">
        <v>0</v>
      </c>
      <c r="G17" s="169">
        <v>0</v>
      </c>
      <c r="H17" s="169">
        <v>0</v>
      </c>
      <c r="I17" s="190">
        <f>F17-G17</f>
        <v>0</v>
      </c>
    </row>
    <row r="18" spans="2:9">
      <c r="B18" s="176" t="s">
        <v>131</v>
      </c>
      <c r="C18" s="158"/>
      <c r="D18" s="169">
        <v>0</v>
      </c>
      <c r="E18" s="188">
        <f t="shared" si="2"/>
        <v>0</v>
      </c>
      <c r="F18" s="169">
        <v>0</v>
      </c>
      <c r="G18" s="169">
        <v>0</v>
      </c>
      <c r="H18" s="169">
        <v>0</v>
      </c>
      <c r="I18" s="190">
        <f t="shared" si="3"/>
        <v>0</v>
      </c>
    </row>
    <row r="19" spans="2:9" ht="21.6">
      <c r="B19" s="178" t="s">
        <v>139</v>
      </c>
      <c r="C19" s="158"/>
      <c r="D19" s="169">
        <f>D20+D21</f>
        <v>0</v>
      </c>
      <c r="E19" s="188">
        <f>F19-D19</f>
        <v>0</v>
      </c>
      <c r="F19" s="169">
        <f t="shared" ref="F19:H19" si="5">F20+F21</f>
        <v>0</v>
      </c>
      <c r="G19" s="169">
        <f t="shared" si="5"/>
        <v>0</v>
      </c>
      <c r="H19" s="169">
        <f t="shared" si="5"/>
        <v>0</v>
      </c>
      <c r="I19" s="190">
        <f t="shared" si="3"/>
        <v>0</v>
      </c>
    </row>
    <row r="20" spans="2:9">
      <c r="B20" s="177" t="s">
        <v>140</v>
      </c>
      <c r="C20" s="158"/>
      <c r="D20" s="169">
        <v>0</v>
      </c>
      <c r="E20" s="188">
        <f t="shared" si="2"/>
        <v>0</v>
      </c>
      <c r="F20" s="169">
        <v>0</v>
      </c>
      <c r="G20" s="169">
        <v>0</v>
      </c>
      <c r="H20" s="169">
        <v>0</v>
      </c>
      <c r="I20" s="190">
        <f t="shared" si="3"/>
        <v>0</v>
      </c>
    </row>
    <row r="21" spans="2:9">
      <c r="B21" s="177" t="s">
        <v>141</v>
      </c>
      <c r="C21" s="158"/>
      <c r="D21" s="169">
        <v>0</v>
      </c>
      <c r="E21" s="188">
        <f t="shared" si="2"/>
        <v>0</v>
      </c>
      <c r="F21" s="169">
        <v>0</v>
      </c>
      <c r="G21" s="169">
        <v>0</v>
      </c>
      <c r="H21" s="169">
        <v>0</v>
      </c>
      <c r="I21" s="190">
        <f t="shared" si="3"/>
        <v>0</v>
      </c>
    </row>
    <row r="22" spans="2:9">
      <c r="B22" s="176" t="s">
        <v>132</v>
      </c>
      <c r="C22" s="158"/>
      <c r="D22" s="169">
        <v>0</v>
      </c>
      <c r="E22" s="188">
        <f t="shared" si="2"/>
        <v>625624.38</v>
      </c>
      <c r="F22" s="169">
        <v>625624.38</v>
      </c>
      <c r="G22" s="169">
        <v>580185.92000000004</v>
      </c>
      <c r="H22" s="169">
        <v>580185.92000000004</v>
      </c>
      <c r="I22" s="190">
        <f t="shared" ref="I22" si="6">F22-G22</f>
        <v>45438.459999999963</v>
      </c>
    </row>
    <row r="23" spans="2:9">
      <c r="B23" s="176"/>
      <c r="C23" s="158"/>
      <c r="D23" s="169"/>
      <c r="E23" s="187"/>
      <c r="F23" s="169"/>
      <c r="G23" s="169"/>
      <c r="H23" s="169"/>
      <c r="I23" s="189"/>
    </row>
    <row r="24" spans="2:9">
      <c r="B24" s="175" t="s">
        <v>134</v>
      </c>
      <c r="C24" s="160"/>
      <c r="D24" s="170">
        <f>D25+D26+D27+D30+D31+D34</f>
        <v>0</v>
      </c>
      <c r="E24" s="187"/>
      <c r="F24" s="170">
        <f t="shared" ref="F24:H24" si="7">F25+F26+F27+F30+F31+F34</f>
        <v>0</v>
      </c>
      <c r="G24" s="170">
        <f t="shared" si="7"/>
        <v>0</v>
      </c>
      <c r="H24" s="170">
        <f t="shared" si="7"/>
        <v>0</v>
      </c>
      <c r="I24" s="189">
        <f t="shared" si="3"/>
        <v>0</v>
      </c>
    </row>
    <row r="25" spans="2:9">
      <c r="B25" s="176" t="s">
        <v>129</v>
      </c>
      <c r="C25" s="158"/>
      <c r="D25" s="169"/>
      <c r="E25" s="187"/>
      <c r="F25" s="169"/>
      <c r="G25" s="169"/>
      <c r="H25" s="169"/>
      <c r="I25" s="190">
        <f t="shared" si="3"/>
        <v>0</v>
      </c>
    </row>
    <row r="26" spans="2:9">
      <c r="B26" s="176" t="s">
        <v>130</v>
      </c>
      <c r="C26" s="158"/>
      <c r="D26" s="169">
        <v>0</v>
      </c>
      <c r="E26" s="187">
        <f t="shared" si="0"/>
        <v>0</v>
      </c>
      <c r="F26" s="169"/>
      <c r="G26" s="169"/>
      <c r="H26" s="169"/>
      <c r="I26" s="190">
        <f>F26-G26</f>
        <v>0</v>
      </c>
    </row>
    <row r="27" spans="2:9">
      <c r="B27" s="176" t="s">
        <v>136</v>
      </c>
      <c r="C27" s="158"/>
      <c r="D27" s="169">
        <f>D28+D29</f>
        <v>0</v>
      </c>
      <c r="E27" s="188">
        <f>F27-D27</f>
        <v>0</v>
      </c>
      <c r="F27" s="169">
        <f t="shared" ref="F27:H27" si="8">F28+F29</f>
        <v>0</v>
      </c>
      <c r="G27" s="169">
        <f t="shared" si="8"/>
        <v>0</v>
      </c>
      <c r="H27" s="169">
        <f t="shared" si="8"/>
        <v>0</v>
      </c>
      <c r="I27" s="190">
        <f t="shared" si="3"/>
        <v>0</v>
      </c>
    </row>
    <row r="28" spans="2:9">
      <c r="B28" s="177" t="s">
        <v>137</v>
      </c>
      <c r="C28" s="158"/>
      <c r="D28" s="169">
        <v>0</v>
      </c>
      <c r="E28" s="188">
        <f t="shared" si="0"/>
        <v>0</v>
      </c>
      <c r="F28" s="169">
        <v>0</v>
      </c>
      <c r="G28" s="169">
        <v>0</v>
      </c>
      <c r="H28" s="169">
        <v>0</v>
      </c>
      <c r="I28" s="190">
        <f t="shared" si="3"/>
        <v>0</v>
      </c>
    </row>
    <row r="29" spans="2:9">
      <c r="B29" s="177" t="s">
        <v>138</v>
      </c>
      <c r="C29" s="158"/>
      <c r="D29" s="169">
        <v>0</v>
      </c>
      <c r="E29" s="188">
        <f>F29-D29</f>
        <v>0</v>
      </c>
      <c r="F29" s="169">
        <v>0</v>
      </c>
      <c r="G29" s="169">
        <v>0</v>
      </c>
      <c r="H29" s="169">
        <v>0</v>
      </c>
      <c r="I29" s="190">
        <f>F29-G29</f>
        <v>0</v>
      </c>
    </row>
    <row r="30" spans="2:9">
      <c r="B30" s="176" t="s">
        <v>131</v>
      </c>
      <c r="C30" s="158"/>
      <c r="D30" s="169">
        <v>0</v>
      </c>
      <c r="E30" s="188">
        <f t="shared" si="0"/>
        <v>0</v>
      </c>
      <c r="F30" s="169">
        <v>0</v>
      </c>
      <c r="G30" s="169">
        <v>0</v>
      </c>
      <c r="H30" s="169">
        <v>0</v>
      </c>
      <c r="I30" s="190">
        <f t="shared" si="3"/>
        <v>0</v>
      </c>
    </row>
    <row r="31" spans="2:9" ht="21.6">
      <c r="B31" s="178" t="s">
        <v>139</v>
      </c>
      <c r="C31" s="158"/>
      <c r="D31" s="169">
        <f>D32+D33</f>
        <v>0</v>
      </c>
      <c r="E31" s="188">
        <f>F31-D31</f>
        <v>0</v>
      </c>
      <c r="F31" s="169">
        <f t="shared" ref="F31:H31" si="9">F32+F33</f>
        <v>0</v>
      </c>
      <c r="G31" s="169">
        <f t="shared" si="9"/>
        <v>0</v>
      </c>
      <c r="H31" s="169">
        <f t="shared" si="9"/>
        <v>0</v>
      </c>
      <c r="I31" s="190">
        <f t="shared" si="3"/>
        <v>0</v>
      </c>
    </row>
    <row r="32" spans="2:9">
      <c r="B32" s="177" t="s">
        <v>140</v>
      </c>
      <c r="C32" s="158"/>
      <c r="D32" s="169">
        <v>0</v>
      </c>
      <c r="E32" s="188">
        <f t="shared" si="0"/>
        <v>0</v>
      </c>
      <c r="F32" s="169">
        <v>0</v>
      </c>
      <c r="G32" s="169">
        <v>0</v>
      </c>
      <c r="H32" s="169">
        <v>0</v>
      </c>
      <c r="I32" s="190">
        <f t="shared" si="3"/>
        <v>0</v>
      </c>
    </row>
    <row r="33" spans="2:9">
      <c r="B33" s="177" t="s">
        <v>141</v>
      </c>
      <c r="C33" s="158"/>
      <c r="D33" s="169">
        <v>0</v>
      </c>
      <c r="E33" s="188"/>
      <c r="F33" s="169"/>
      <c r="G33" s="169"/>
      <c r="H33" s="169"/>
      <c r="I33" s="190"/>
    </row>
    <row r="34" spans="2:9">
      <c r="B34" s="176" t="s">
        <v>132</v>
      </c>
      <c r="C34" s="158"/>
      <c r="D34" s="169">
        <v>0</v>
      </c>
      <c r="E34" s="188"/>
      <c r="F34" s="169"/>
      <c r="G34" s="169"/>
      <c r="H34" s="169"/>
      <c r="I34" s="190"/>
    </row>
    <row r="35" spans="2:9">
      <c r="B35" s="176"/>
      <c r="C35" s="164"/>
      <c r="D35" s="169"/>
      <c r="E35" s="187"/>
      <c r="F35" s="169"/>
      <c r="G35" s="169"/>
      <c r="H35" s="169"/>
      <c r="I35" s="189"/>
    </row>
    <row r="36" spans="2:9">
      <c r="B36" s="175" t="s">
        <v>135</v>
      </c>
      <c r="C36" s="165"/>
      <c r="D36" s="167">
        <f>D12+D24</f>
        <v>54305889</v>
      </c>
      <c r="E36" s="187">
        <f>F36-D36</f>
        <v>625624.38000000268</v>
      </c>
      <c r="F36" s="167">
        <f>F12+F24</f>
        <v>54931513.380000003</v>
      </c>
      <c r="G36" s="167">
        <f>G12+G24</f>
        <v>22991469.010000002</v>
      </c>
      <c r="H36" s="167">
        <f>H12+H24</f>
        <v>22991469.010000002</v>
      </c>
      <c r="I36" s="189">
        <f>F36-G36</f>
        <v>31940044.370000001</v>
      </c>
    </row>
    <row r="37" spans="2:9">
      <c r="B37" s="179"/>
      <c r="C37" s="180"/>
      <c r="D37" s="181"/>
      <c r="E37" s="181"/>
      <c r="F37" s="181"/>
      <c r="G37" s="181"/>
      <c r="H37" s="181"/>
      <c r="I37" s="182"/>
    </row>
  </sheetData>
  <mergeCells count="13">
    <mergeCell ref="B2:I2"/>
    <mergeCell ref="B3:I3"/>
    <mergeCell ref="B4:I4"/>
    <mergeCell ref="B5:I5"/>
    <mergeCell ref="B6:I6"/>
    <mergeCell ref="B8:B10"/>
    <mergeCell ref="D8:H8"/>
    <mergeCell ref="I8:I10"/>
    <mergeCell ref="D9:D10"/>
    <mergeCell ref="E9:E10"/>
    <mergeCell ref="F9:F10"/>
    <mergeCell ref="G9:G10"/>
    <mergeCell ref="H9:H10"/>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3779527559055118" bottom="0.47244094488188981" header="0.39370078740157483" footer="0.19685039370078741"/>
  <pageSetup scale="80" orientation="landscape" r:id="rId1"/>
  <headerFooter scaleWithDoc="0">
    <oddHeader>&amp;C&amp;G</oddHeader>
    <oddFooter>&amp;C&amp;G</oddFooter>
  </headerFooter>
  <ignoredErrors>
    <ignoredError sqref="D11:E11 D37:E37 D12 F11:I11 D14:D36" numberStoredAsText="1"/>
    <ignoredError sqref="E12:E21 E23:E32 E35:E36" numberStoredAsText="1" formula="1"/>
  </ignoredErrors>
  <legacyDrawingHF r:id="rId2"/>
</worksheet>
</file>

<file path=xl/worksheets/sheet3.xml><?xml version="1.0" encoding="utf-8"?>
<worksheet xmlns="http://schemas.openxmlformats.org/spreadsheetml/2006/main" xmlns:r="http://schemas.openxmlformats.org/officeDocument/2006/relationships">
  <dimension ref="A1:J19"/>
  <sheetViews>
    <sheetView showGridLines="0" view="pageBreakPreview" zoomScale="80" zoomScaleSheetLayoutView="80" workbookViewId="0">
      <selection activeCell="E21" sqref="E21"/>
    </sheetView>
  </sheetViews>
  <sheetFormatPr baseColWidth="10" defaultColWidth="11.44140625" defaultRowHeight="13.8"/>
  <cols>
    <col min="1" max="1" width="19.109375" style="1" customWidth="1"/>
    <col min="2" max="7" width="25.88671875" style="1" customWidth="1"/>
    <col min="8" max="16384" width="11.44140625" style="1"/>
  </cols>
  <sheetData>
    <row r="1" spans="1:10" ht="35.1" customHeight="1">
      <c r="A1" s="479" t="s">
        <v>60</v>
      </c>
      <c r="B1" s="480"/>
      <c r="C1" s="480"/>
      <c r="D1" s="480"/>
      <c r="E1" s="480"/>
      <c r="F1" s="480"/>
      <c r="G1" s="481"/>
    </row>
    <row r="2" spans="1:10" ht="6.75" customHeight="1"/>
    <row r="3" spans="1:10" ht="17.25" customHeight="1">
      <c r="A3" s="482" t="str">
        <f>Caratula!A9</f>
        <v>UNIDAD RESPONSABLE DEL GASTO:  35 C0 01 SECRETARÍA DE DESARROLLO RURAL Y EQUIDAD PARA LAS COMUNIDADES</v>
      </c>
      <c r="B3" s="483"/>
      <c r="C3" s="483"/>
      <c r="D3" s="483"/>
      <c r="E3" s="483"/>
      <c r="F3" s="483"/>
      <c r="G3" s="484"/>
      <c r="H3" s="99"/>
      <c r="I3" s="99"/>
      <c r="J3" s="98"/>
    </row>
    <row r="4" spans="1:10" ht="17.25" customHeight="1">
      <c r="A4" s="482" t="str">
        <f>Caratula!A17</f>
        <v>PERÍODO: ENERO - JUNIO 2018</v>
      </c>
      <c r="B4" s="483"/>
      <c r="C4" s="483"/>
      <c r="D4" s="483"/>
      <c r="E4" s="483"/>
      <c r="F4" s="483"/>
      <c r="G4" s="484"/>
    </row>
    <row r="5" spans="1:10" ht="25.5" customHeight="1">
      <c r="A5" s="477" t="s">
        <v>18</v>
      </c>
      <c r="B5" s="489" t="s">
        <v>78</v>
      </c>
      <c r="C5" s="490"/>
      <c r="D5" s="490"/>
      <c r="E5" s="491"/>
      <c r="F5" s="489" t="s">
        <v>71</v>
      </c>
      <c r="G5" s="491"/>
      <c r="H5" s="2"/>
    </row>
    <row r="6" spans="1:10" ht="25.5" customHeight="1">
      <c r="A6" s="492"/>
      <c r="B6" s="139" t="s">
        <v>167</v>
      </c>
      <c r="C6" s="139" t="s">
        <v>45</v>
      </c>
      <c r="D6" s="139" t="s">
        <v>46</v>
      </c>
      <c r="E6" s="139" t="s">
        <v>83</v>
      </c>
      <c r="F6" s="140" t="s">
        <v>84</v>
      </c>
      <c r="G6" s="140" t="s">
        <v>166</v>
      </c>
      <c r="H6" s="3"/>
    </row>
    <row r="7" spans="1:10" s="32" customFormat="1" ht="12.75" customHeight="1">
      <c r="A7" s="19" t="s">
        <v>0</v>
      </c>
      <c r="B7" s="19" t="s">
        <v>1</v>
      </c>
      <c r="C7" s="19" t="s">
        <v>2</v>
      </c>
      <c r="D7" s="19" t="s">
        <v>6</v>
      </c>
      <c r="E7" s="19" t="s">
        <v>3</v>
      </c>
      <c r="F7" s="19" t="s">
        <v>4</v>
      </c>
      <c r="G7" s="19" t="s">
        <v>5</v>
      </c>
    </row>
    <row r="8" spans="1:10" s="32" customFormat="1" ht="23.1" customHeight="1">
      <c r="A8" s="129" t="s">
        <v>79</v>
      </c>
      <c r="B8" s="258">
        <f>+SUM(B9:B13)</f>
        <v>4410254.9499999993</v>
      </c>
      <c r="C8" s="258">
        <f t="shared" ref="C8:E8" si="0">+SUM(C9:C13)</f>
        <v>4405635.9499999993</v>
      </c>
      <c r="D8" s="258">
        <f t="shared" si="0"/>
        <v>4405635.9499999993</v>
      </c>
      <c r="E8" s="258">
        <f t="shared" si="0"/>
        <v>4405635.9499999993</v>
      </c>
      <c r="F8" s="130"/>
      <c r="G8" s="130"/>
    </row>
    <row r="9" spans="1:10" s="32" customFormat="1" ht="50.1" customHeight="1">
      <c r="A9" s="46">
        <v>1000</v>
      </c>
      <c r="B9" s="260">
        <v>2208339.42</v>
      </c>
      <c r="C9" s="260">
        <v>2208339.42</v>
      </c>
      <c r="D9" s="260">
        <v>2208339.42</v>
      </c>
      <c r="E9" s="260">
        <v>2208339.42</v>
      </c>
      <c r="F9" s="267">
        <f>+C9-B9</f>
        <v>0</v>
      </c>
      <c r="G9" s="268">
        <f>+D9-C9</f>
        <v>0</v>
      </c>
    </row>
    <row r="10" spans="1:10" s="32" customFormat="1" ht="9.75" customHeight="1">
      <c r="A10" s="46"/>
      <c r="B10" s="52"/>
      <c r="C10" s="52"/>
      <c r="D10" s="52"/>
      <c r="E10" s="52"/>
      <c r="F10" s="54"/>
      <c r="G10" s="33"/>
    </row>
    <row r="11" spans="1:10" s="32" customFormat="1" ht="30" customHeight="1">
      <c r="A11" s="47">
        <v>2000</v>
      </c>
      <c r="B11" s="260">
        <v>245538.28</v>
      </c>
      <c r="C11" s="260">
        <v>245538.28</v>
      </c>
      <c r="D11" s="260">
        <v>245538.28</v>
      </c>
      <c r="E11" s="260">
        <v>245538.28</v>
      </c>
      <c r="F11" s="269">
        <f>+C11-B11</f>
        <v>0</v>
      </c>
      <c r="G11" s="269">
        <f>+D11-C11</f>
        <v>0</v>
      </c>
    </row>
    <row r="12" spans="1:10" s="32" customFormat="1" ht="15" customHeight="1">
      <c r="A12" s="76"/>
      <c r="B12" s="8"/>
      <c r="C12" s="8"/>
      <c r="D12" s="8"/>
      <c r="E12" s="8"/>
      <c r="F12" s="264"/>
      <c r="G12" s="264"/>
    </row>
    <row r="13" spans="1:10" s="32" customFormat="1" ht="47.25" customHeight="1">
      <c r="A13" s="46">
        <v>3000</v>
      </c>
      <c r="B13" s="260">
        <v>1956377.25</v>
      </c>
      <c r="C13" s="260">
        <v>1951758.25</v>
      </c>
      <c r="D13" s="260">
        <v>1951758.25</v>
      </c>
      <c r="E13" s="260">
        <v>1951758.25</v>
      </c>
      <c r="F13" s="268">
        <f>+C13-B13</f>
        <v>-4619</v>
      </c>
      <c r="G13" s="268">
        <f>+D13-C13</f>
        <v>0</v>
      </c>
    </row>
    <row r="14" spans="1:10" s="32" customFormat="1" ht="24" customHeight="1">
      <c r="A14" s="9" t="s">
        <v>81</v>
      </c>
      <c r="B14" s="262">
        <f>+B15</f>
        <v>0</v>
      </c>
      <c r="C14" s="262">
        <f t="shared" ref="C14:E14" si="1">+C15</f>
        <v>0</v>
      </c>
      <c r="D14" s="262">
        <f t="shared" si="1"/>
        <v>0</v>
      </c>
      <c r="E14" s="262">
        <f t="shared" si="1"/>
        <v>0</v>
      </c>
      <c r="F14" s="133"/>
      <c r="G14" s="133"/>
    </row>
    <row r="15" spans="1:10" s="32" customFormat="1" ht="50.1" customHeight="1">
      <c r="A15" s="46">
        <v>5000</v>
      </c>
      <c r="B15" s="261">
        <v>0</v>
      </c>
      <c r="C15" s="261">
        <v>0</v>
      </c>
      <c r="D15" s="261">
        <v>0</v>
      </c>
      <c r="E15" s="261">
        <v>0</v>
      </c>
      <c r="F15" s="5"/>
      <c r="G15" s="5"/>
    </row>
    <row r="16" spans="1:10" s="32" customFormat="1" ht="30.75" customHeight="1">
      <c r="A16" s="55" t="s">
        <v>86</v>
      </c>
      <c r="B16" s="266">
        <f>+B14+B8</f>
        <v>4410254.9499999993</v>
      </c>
      <c r="C16" s="266">
        <f t="shared" ref="C16:E16" si="2">+C14+C8</f>
        <v>4405635.9499999993</v>
      </c>
      <c r="D16" s="266">
        <f t="shared" si="2"/>
        <v>4405635.9499999993</v>
      </c>
      <c r="E16" s="266">
        <f t="shared" si="2"/>
        <v>4405635.9499999993</v>
      </c>
      <c r="F16" s="56"/>
      <c r="G16" s="56"/>
    </row>
    <row r="17" spans="1:6">
      <c r="A17" s="24"/>
    </row>
    <row r="18" spans="1:6">
      <c r="A18" s="10"/>
      <c r="B18" s="291"/>
      <c r="C18" s="291"/>
      <c r="D18" s="291"/>
      <c r="E18" s="291"/>
      <c r="F18" s="11"/>
    </row>
    <row r="19" spans="1:6">
      <c r="A19" s="13"/>
      <c r="C19" s="15"/>
      <c r="D19" s="15"/>
      <c r="E19" s="15"/>
      <c r="F19" s="14"/>
    </row>
  </sheetData>
  <mergeCells count="6">
    <mergeCell ref="A5:A6"/>
    <mergeCell ref="A1:G1"/>
    <mergeCell ref="A3:G3"/>
    <mergeCell ref="A4:G4"/>
    <mergeCell ref="F5:G5"/>
    <mergeCell ref="B5:E5"/>
  </mergeCells>
  <phoneticPr fontId="0" type="noConversion"/>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dimension ref="A1:J31"/>
  <sheetViews>
    <sheetView showGridLines="0" view="pageBreakPreview" zoomScale="60" workbookViewId="0">
      <selection activeCell="E46" sqref="E46"/>
    </sheetView>
  </sheetViews>
  <sheetFormatPr baseColWidth="10" defaultColWidth="11.44140625" defaultRowHeight="13.8"/>
  <cols>
    <col min="1" max="1" width="13.109375" style="1" customWidth="1"/>
    <col min="2" max="2" width="14.109375" style="1" customWidth="1"/>
    <col min="3" max="3" width="13" style="1" customWidth="1"/>
    <col min="4" max="5" width="12.5546875" style="1" customWidth="1"/>
    <col min="6" max="6" width="11.88671875" style="1" customWidth="1"/>
    <col min="7" max="7" width="11" style="1" customWidth="1"/>
    <col min="8" max="8" width="6.5546875" style="1" customWidth="1"/>
    <col min="9" max="9" width="68.88671875" style="1" customWidth="1"/>
    <col min="10" max="16384" width="11.44140625" style="1"/>
  </cols>
  <sheetData>
    <row r="1" spans="1:10" ht="35.1" customHeight="1">
      <c r="A1" s="479" t="s">
        <v>66</v>
      </c>
      <c r="B1" s="480"/>
      <c r="C1" s="480"/>
      <c r="D1" s="480"/>
      <c r="E1" s="480"/>
      <c r="F1" s="480"/>
      <c r="G1" s="480"/>
      <c r="H1" s="480"/>
      <c r="I1" s="481"/>
    </row>
    <row r="2" spans="1:10" ht="6.75" customHeight="1"/>
    <row r="3" spans="1:10" ht="17.25" customHeight="1">
      <c r="A3" s="482" t="str">
        <f>Caratula!A9</f>
        <v>UNIDAD RESPONSABLE DEL GASTO:  35 C0 01 SECRETARÍA DE DESARROLLO RURAL Y EQUIDAD PARA LAS COMUNIDADES</v>
      </c>
      <c r="B3" s="483"/>
      <c r="C3" s="483"/>
      <c r="D3" s="483"/>
      <c r="E3" s="483"/>
      <c r="F3" s="483"/>
      <c r="G3" s="483"/>
      <c r="H3" s="483"/>
      <c r="I3" s="484"/>
    </row>
    <row r="4" spans="1:10" ht="17.25" customHeight="1">
      <c r="A4" s="482" t="str">
        <f>Caratula!A17</f>
        <v>PERÍODO: ENERO - JUNIO 2018</v>
      </c>
      <c r="B4" s="483"/>
      <c r="C4" s="483"/>
      <c r="D4" s="483"/>
      <c r="E4" s="483"/>
      <c r="F4" s="483"/>
      <c r="G4" s="483"/>
      <c r="H4" s="483"/>
      <c r="I4" s="484"/>
    </row>
    <row r="5" spans="1:10" ht="25.5" customHeight="1">
      <c r="A5" s="477" t="s">
        <v>35</v>
      </c>
      <c r="B5" s="489" t="s">
        <v>78</v>
      </c>
      <c r="C5" s="490"/>
      <c r="D5" s="490"/>
      <c r="E5" s="491"/>
      <c r="F5" s="489" t="s">
        <v>71</v>
      </c>
      <c r="G5" s="491"/>
      <c r="H5" s="485" t="s">
        <v>168</v>
      </c>
      <c r="I5" s="486"/>
      <c r="J5" s="2"/>
    </row>
    <row r="6" spans="1:10" ht="25.5" customHeight="1">
      <c r="A6" s="492"/>
      <c r="B6" s="139" t="s">
        <v>167</v>
      </c>
      <c r="C6" s="140" t="s">
        <v>45</v>
      </c>
      <c r="D6" s="140" t="s">
        <v>46</v>
      </c>
      <c r="E6" s="140" t="s">
        <v>83</v>
      </c>
      <c r="F6" s="140" t="s">
        <v>84</v>
      </c>
      <c r="G6" s="140" t="s">
        <v>166</v>
      </c>
      <c r="H6" s="487" t="s">
        <v>165</v>
      </c>
      <c r="I6" s="488"/>
      <c r="J6" s="3"/>
    </row>
    <row r="7" spans="1:10" s="96" customFormat="1" ht="12.75" customHeight="1">
      <c r="A7" s="48" t="s">
        <v>0</v>
      </c>
      <c r="B7" s="48" t="s">
        <v>1</v>
      </c>
      <c r="C7" s="48" t="s">
        <v>2</v>
      </c>
      <c r="D7" s="48" t="s">
        <v>6</v>
      </c>
      <c r="E7" s="48" t="s">
        <v>3</v>
      </c>
      <c r="F7" s="48" t="s">
        <v>4</v>
      </c>
      <c r="G7" s="48" t="s">
        <v>5</v>
      </c>
      <c r="H7" s="95"/>
      <c r="I7" s="68"/>
    </row>
    <row r="8" spans="1:10" s="96" customFormat="1" ht="19.350000000000001" customHeight="1">
      <c r="A8" s="62"/>
      <c r="B8" s="63"/>
      <c r="C8" s="63"/>
      <c r="D8" s="63"/>
      <c r="E8" s="63"/>
      <c r="F8" s="64"/>
      <c r="G8" s="63"/>
      <c r="H8" s="90" t="s">
        <v>88</v>
      </c>
      <c r="I8" s="65"/>
    </row>
    <row r="9" spans="1:10" s="96" customFormat="1" ht="19.350000000000001" customHeight="1">
      <c r="A9" s="62"/>
      <c r="B9" s="63"/>
      <c r="C9" s="63"/>
      <c r="D9" s="63"/>
      <c r="E9" s="63"/>
      <c r="F9" s="64"/>
      <c r="G9" s="63"/>
      <c r="H9" s="90" t="s">
        <v>87</v>
      </c>
      <c r="I9" s="65"/>
    </row>
    <row r="10" spans="1:10" s="96" customFormat="1" ht="19.350000000000001" customHeight="1">
      <c r="A10" s="66"/>
      <c r="B10" s="67"/>
      <c r="C10" s="67"/>
      <c r="D10" s="67"/>
      <c r="E10" s="67"/>
      <c r="F10" s="67"/>
      <c r="G10" s="67"/>
      <c r="H10" s="91" t="s">
        <v>22</v>
      </c>
      <c r="I10" s="68"/>
    </row>
    <row r="11" spans="1:10" s="96" customFormat="1" ht="19.350000000000001" customHeight="1">
      <c r="A11" s="69"/>
      <c r="B11" s="70"/>
      <c r="C11" s="70"/>
      <c r="D11" s="70"/>
      <c r="E11" s="70"/>
      <c r="F11" s="70"/>
      <c r="G11" s="70"/>
      <c r="H11" s="92" t="s">
        <v>23</v>
      </c>
      <c r="I11" s="71"/>
    </row>
    <row r="12" spans="1:10" s="96" customFormat="1" ht="19.350000000000001" customHeight="1">
      <c r="A12" s="62"/>
      <c r="B12" s="63"/>
      <c r="C12" s="63"/>
      <c r="D12" s="63"/>
      <c r="E12" s="63"/>
      <c r="F12" s="63"/>
      <c r="G12" s="63"/>
      <c r="H12" s="93" t="s">
        <v>22</v>
      </c>
      <c r="I12" s="68"/>
    </row>
    <row r="13" spans="1:10" s="96" customFormat="1" ht="19.350000000000001" customHeight="1">
      <c r="A13" s="69"/>
      <c r="B13" s="70"/>
      <c r="C13" s="70"/>
      <c r="D13" s="70"/>
      <c r="E13" s="70"/>
      <c r="F13" s="70"/>
      <c r="G13" s="70"/>
      <c r="H13" s="92" t="s">
        <v>23</v>
      </c>
      <c r="I13" s="71"/>
    </row>
    <row r="14" spans="1:10" s="96" customFormat="1" ht="19.350000000000001" customHeight="1">
      <c r="A14" s="62"/>
      <c r="B14" s="63"/>
      <c r="C14" s="63"/>
      <c r="D14" s="63"/>
      <c r="E14" s="63"/>
      <c r="F14" s="63"/>
      <c r="G14" s="63"/>
      <c r="H14" s="93" t="s">
        <v>22</v>
      </c>
      <c r="I14" s="68"/>
    </row>
    <row r="15" spans="1:10" s="96" customFormat="1" ht="19.350000000000001" customHeight="1">
      <c r="A15" s="69"/>
      <c r="B15" s="70"/>
      <c r="C15" s="70"/>
      <c r="D15" s="70"/>
      <c r="E15" s="70"/>
      <c r="F15" s="70"/>
      <c r="G15" s="70"/>
      <c r="H15" s="92" t="s">
        <v>23</v>
      </c>
      <c r="I15" s="71"/>
    </row>
    <row r="16" spans="1:10" s="96" customFormat="1" ht="19.350000000000001" customHeight="1">
      <c r="A16" s="62"/>
      <c r="B16" s="63"/>
      <c r="C16" s="63"/>
      <c r="D16" s="63"/>
      <c r="E16" s="63"/>
      <c r="F16" s="63"/>
      <c r="G16" s="63"/>
      <c r="H16" s="93" t="s">
        <v>22</v>
      </c>
      <c r="I16" s="68"/>
    </row>
    <row r="17" spans="1:9" s="96" customFormat="1" ht="19.350000000000001" customHeight="1">
      <c r="A17" s="69"/>
      <c r="B17" s="70"/>
      <c r="C17" s="70"/>
      <c r="D17" s="70"/>
      <c r="E17" s="70"/>
      <c r="F17" s="70"/>
      <c r="G17" s="70"/>
      <c r="H17" s="92" t="s">
        <v>23</v>
      </c>
      <c r="I17" s="71"/>
    </row>
    <row r="18" spans="1:9" s="96" customFormat="1" ht="19.350000000000001" customHeight="1">
      <c r="A18" s="62"/>
      <c r="B18" s="63"/>
      <c r="C18" s="63"/>
      <c r="D18" s="63"/>
      <c r="E18" s="63"/>
      <c r="F18" s="63"/>
      <c r="G18" s="63"/>
      <c r="H18" s="93" t="s">
        <v>22</v>
      </c>
      <c r="I18" s="68"/>
    </row>
    <row r="19" spans="1:9" s="96" customFormat="1" ht="19.350000000000001" customHeight="1">
      <c r="A19" s="69"/>
      <c r="B19" s="70"/>
      <c r="C19" s="70"/>
      <c r="D19" s="70"/>
      <c r="E19" s="70"/>
      <c r="F19" s="70"/>
      <c r="G19" s="70"/>
      <c r="H19" s="92" t="s">
        <v>23</v>
      </c>
      <c r="I19" s="71"/>
    </row>
    <row r="20" spans="1:9" s="96" customFormat="1" ht="19.350000000000001" customHeight="1">
      <c r="A20" s="62"/>
      <c r="B20" s="63"/>
      <c r="C20" s="63"/>
      <c r="D20" s="63"/>
      <c r="E20" s="63"/>
      <c r="F20" s="63"/>
      <c r="G20" s="63"/>
      <c r="H20" s="93" t="s">
        <v>22</v>
      </c>
      <c r="I20" s="68"/>
    </row>
    <row r="21" spans="1:9" s="96" customFormat="1" ht="19.350000000000001" customHeight="1">
      <c r="A21" s="69"/>
      <c r="B21" s="70"/>
      <c r="C21" s="70"/>
      <c r="D21" s="70"/>
      <c r="E21" s="70"/>
      <c r="F21" s="70"/>
      <c r="G21" s="70"/>
      <c r="H21" s="92" t="s">
        <v>23</v>
      </c>
      <c r="I21" s="71"/>
    </row>
    <row r="22" spans="1:9" s="96" customFormat="1" ht="19.350000000000001" customHeight="1">
      <c r="A22" s="66"/>
      <c r="B22" s="67"/>
      <c r="C22" s="67"/>
      <c r="D22" s="67"/>
      <c r="E22" s="67"/>
      <c r="F22" s="67"/>
      <c r="G22" s="67"/>
      <c r="H22" s="91" t="s">
        <v>22</v>
      </c>
      <c r="I22" s="68"/>
    </row>
    <row r="23" spans="1:9" s="96" customFormat="1" ht="19.350000000000001" customHeight="1">
      <c r="A23" s="69"/>
      <c r="B23" s="70"/>
      <c r="C23" s="70"/>
      <c r="D23" s="70"/>
      <c r="E23" s="70"/>
      <c r="F23" s="70"/>
      <c r="G23" s="70"/>
      <c r="H23" s="92" t="s">
        <v>23</v>
      </c>
      <c r="I23" s="71"/>
    </row>
    <row r="24" spans="1:9" s="96" customFormat="1" ht="19.350000000000001" customHeight="1">
      <c r="A24" s="62"/>
      <c r="B24" s="63"/>
      <c r="C24" s="63"/>
      <c r="D24" s="63"/>
      <c r="E24" s="63"/>
      <c r="F24" s="63"/>
      <c r="G24" s="63"/>
      <c r="H24" s="93" t="s">
        <v>22</v>
      </c>
      <c r="I24" s="68"/>
    </row>
    <row r="25" spans="1:9" s="96" customFormat="1" ht="19.350000000000001" customHeight="1">
      <c r="A25" s="69"/>
      <c r="B25" s="70"/>
      <c r="C25" s="70"/>
      <c r="D25" s="70"/>
      <c r="E25" s="70"/>
      <c r="F25" s="70"/>
      <c r="G25" s="70"/>
      <c r="H25" s="92" t="s">
        <v>23</v>
      </c>
      <c r="I25" s="71"/>
    </row>
    <row r="26" spans="1:9" s="96" customFormat="1" ht="19.350000000000001" customHeight="1">
      <c r="A26" s="62"/>
      <c r="B26" s="63"/>
      <c r="C26" s="63"/>
      <c r="D26" s="63"/>
      <c r="E26" s="63"/>
      <c r="F26" s="63"/>
      <c r="G26" s="63"/>
      <c r="H26" s="93" t="s">
        <v>22</v>
      </c>
      <c r="I26" s="68"/>
    </row>
    <row r="27" spans="1:9" s="96" customFormat="1" ht="19.350000000000001" customHeight="1">
      <c r="A27" s="62"/>
      <c r="B27" s="63"/>
      <c r="C27" s="63"/>
      <c r="D27" s="63"/>
      <c r="E27" s="63"/>
      <c r="F27" s="63"/>
      <c r="G27" s="63"/>
      <c r="H27" s="93" t="s">
        <v>23</v>
      </c>
      <c r="I27" s="71"/>
    </row>
    <row r="28" spans="1:9" s="96" customFormat="1" ht="24.75" customHeight="1">
      <c r="A28" s="9" t="s">
        <v>89</v>
      </c>
      <c r="B28" s="72"/>
      <c r="C28" s="73"/>
      <c r="D28" s="73"/>
      <c r="E28" s="73"/>
      <c r="F28" s="73"/>
      <c r="G28" s="73"/>
      <c r="H28" s="94"/>
      <c r="I28" s="74"/>
    </row>
    <row r="30" spans="1:9">
      <c r="A30" s="10"/>
      <c r="F30" s="11"/>
      <c r="I30" s="12"/>
    </row>
    <row r="31" spans="1:9">
      <c r="A31" s="13"/>
      <c r="F31" s="14"/>
      <c r="I31" s="15"/>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dimension ref="A1:Q105"/>
  <sheetViews>
    <sheetView showGridLines="0" view="pageBreakPreview" topLeftCell="B46" zoomScaleNormal="85" zoomScaleSheetLayoutView="100" workbookViewId="0">
      <selection activeCell="M64" sqref="M64"/>
    </sheetView>
  </sheetViews>
  <sheetFormatPr baseColWidth="10" defaultColWidth="11.44140625" defaultRowHeight="13.8"/>
  <cols>
    <col min="1" max="1" width="3.88671875" style="1" customWidth="1"/>
    <col min="2" max="3" width="3.109375" style="1" customWidth="1"/>
    <col min="4" max="5" width="4" style="1" customWidth="1"/>
    <col min="6" max="6" width="6.33203125" style="1" customWidth="1"/>
    <col min="7" max="7" width="29.109375" style="1" customWidth="1"/>
    <col min="8" max="8" width="9.109375" style="1" customWidth="1"/>
    <col min="9" max="9" width="10" style="1" customWidth="1"/>
    <col min="10" max="10" width="10.5546875" style="1" customWidth="1"/>
    <col min="11" max="11" width="11" style="408" customWidth="1"/>
    <col min="12" max="12" width="17.44140625" style="1" customWidth="1"/>
    <col min="13" max="13" width="17.109375" style="1" customWidth="1"/>
    <col min="14" max="15" width="17" style="1" customWidth="1"/>
    <col min="16" max="16" width="10" style="1" customWidth="1"/>
    <col min="17" max="17" width="11.5546875" style="1" customWidth="1"/>
    <col min="18" max="16384" width="11.44140625" style="1"/>
  </cols>
  <sheetData>
    <row r="1" spans="1:17" ht="35.1" customHeight="1">
      <c r="A1" s="479" t="s">
        <v>69</v>
      </c>
      <c r="B1" s="480"/>
      <c r="C1" s="480"/>
      <c r="D1" s="480"/>
      <c r="E1" s="480"/>
      <c r="F1" s="480"/>
      <c r="G1" s="480"/>
      <c r="H1" s="480"/>
      <c r="I1" s="480"/>
      <c r="J1" s="480"/>
      <c r="K1" s="480"/>
      <c r="L1" s="480"/>
      <c r="M1" s="480"/>
      <c r="N1" s="480"/>
      <c r="O1" s="480"/>
      <c r="P1" s="480"/>
      <c r="Q1" s="481"/>
    </row>
    <row r="2" spans="1:17" ht="6" customHeight="1">
      <c r="Q2" s="98"/>
    </row>
    <row r="3" spans="1:17" ht="20.100000000000001" customHeight="1">
      <c r="A3" s="482" t="str">
        <f>Caratula!A9</f>
        <v>UNIDAD RESPONSABLE DEL GASTO:  35 C0 01 SECRETARÍA DE DESARROLLO RURAL Y EQUIDAD PARA LAS COMUNIDADES</v>
      </c>
      <c r="B3" s="483"/>
      <c r="C3" s="483"/>
      <c r="D3" s="483"/>
      <c r="E3" s="483"/>
      <c r="F3" s="483"/>
      <c r="G3" s="483"/>
      <c r="H3" s="483"/>
      <c r="I3" s="483"/>
      <c r="J3" s="483"/>
      <c r="K3" s="483"/>
      <c r="L3" s="483"/>
      <c r="M3" s="483"/>
      <c r="N3" s="483"/>
      <c r="O3" s="483"/>
      <c r="P3" s="483"/>
      <c r="Q3" s="484"/>
    </row>
    <row r="4" spans="1:17" ht="20.100000000000001" customHeight="1">
      <c r="A4" s="482" t="str">
        <f>Caratula!A17</f>
        <v>PERÍODO: ENERO - JUNIO 2018</v>
      </c>
      <c r="B4" s="483"/>
      <c r="C4" s="483"/>
      <c r="D4" s="483"/>
      <c r="E4" s="483"/>
      <c r="F4" s="483"/>
      <c r="G4" s="483"/>
      <c r="H4" s="483"/>
      <c r="I4" s="483"/>
      <c r="J4" s="483"/>
      <c r="K4" s="483"/>
      <c r="L4" s="483"/>
      <c r="M4" s="483"/>
      <c r="N4" s="483"/>
      <c r="O4" s="483"/>
      <c r="P4" s="483"/>
      <c r="Q4" s="484"/>
    </row>
    <row r="5" spans="1:17" ht="15" customHeight="1">
      <c r="A5" s="477" t="s">
        <v>68</v>
      </c>
      <c r="B5" s="477" t="s">
        <v>44</v>
      </c>
      <c r="C5" s="477" t="s">
        <v>42</v>
      </c>
      <c r="D5" s="477" t="s">
        <v>43</v>
      </c>
      <c r="E5" s="477" t="s">
        <v>12</v>
      </c>
      <c r="F5" s="477" t="s">
        <v>58</v>
      </c>
      <c r="G5" s="477" t="s">
        <v>13</v>
      </c>
      <c r="H5" s="477" t="s">
        <v>28</v>
      </c>
      <c r="I5" s="141" t="s">
        <v>15</v>
      </c>
      <c r="J5" s="141"/>
      <c r="K5" s="409"/>
      <c r="L5" s="141"/>
      <c r="M5" s="141"/>
      <c r="N5" s="141"/>
      <c r="O5" s="141"/>
      <c r="P5" s="141"/>
      <c r="Q5" s="142"/>
    </row>
    <row r="6" spans="1:17" ht="15" customHeight="1">
      <c r="A6" s="493"/>
      <c r="B6" s="493"/>
      <c r="C6" s="493"/>
      <c r="D6" s="493"/>
      <c r="E6" s="493"/>
      <c r="F6" s="493"/>
      <c r="G6" s="493"/>
      <c r="H6" s="493"/>
      <c r="I6" s="143" t="s">
        <v>14</v>
      </c>
      <c r="J6" s="142"/>
      <c r="K6" s="497" t="s">
        <v>177</v>
      </c>
      <c r="L6" s="495" t="s">
        <v>77</v>
      </c>
      <c r="M6" s="496"/>
      <c r="N6" s="496"/>
      <c r="O6" s="496"/>
      <c r="P6" s="477" t="s">
        <v>108</v>
      </c>
      <c r="Q6" s="477" t="s">
        <v>93</v>
      </c>
    </row>
    <row r="7" spans="1:17" ht="42" customHeight="1">
      <c r="A7" s="494"/>
      <c r="B7" s="494"/>
      <c r="C7" s="494"/>
      <c r="D7" s="494"/>
      <c r="E7" s="494"/>
      <c r="F7" s="494"/>
      <c r="G7" s="494"/>
      <c r="H7" s="494"/>
      <c r="I7" s="140" t="s">
        <v>167</v>
      </c>
      <c r="J7" s="140" t="s">
        <v>29</v>
      </c>
      <c r="K7" s="498"/>
      <c r="L7" s="140" t="s">
        <v>169</v>
      </c>
      <c r="M7" s="140" t="s">
        <v>90</v>
      </c>
      <c r="N7" s="140" t="s">
        <v>91</v>
      </c>
      <c r="O7" s="140" t="s">
        <v>92</v>
      </c>
      <c r="P7" s="478"/>
      <c r="Q7" s="478"/>
    </row>
    <row r="8" spans="1:17" s="32" customFormat="1" ht="15" customHeight="1">
      <c r="A8" s="270"/>
      <c r="B8" s="270"/>
      <c r="C8" s="270"/>
      <c r="D8" s="270"/>
      <c r="E8" s="270"/>
      <c r="F8" s="270"/>
      <c r="G8" s="270"/>
      <c r="H8" s="271"/>
      <c r="I8" s="48"/>
      <c r="J8" s="48"/>
      <c r="K8" s="288"/>
      <c r="L8" s="286"/>
      <c r="M8" s="286"/>
      <c r="N8" s="286"/>
      <c r="O8" s="286"/>
      <c r="P8" s="60"/>
      <c r="Q8" s="82"/>
    </row>
    <row r="9" spans="1:17" s="32" customFormat="1" ht="15" customHeight="1">
      <c r="A9" s="290">
        <v>1</v>
      </c>
      <c r="B9" s="273"/>
      <c r="C9" s="273"/>
      <c r="D9" s="273"/>
      <c r="E9" s="274"/>
      <c r="F9" s="275"/>
      <c r="G9" s="276" t="s">
        <v>211</v>
      </c>
      <c r="H9" s="275"/>
      <c r="I9" s="79"/>
      <c r="J9" s="79"/>
      <c r="K9" s="411"/>
      <c r="L9" s="286">
        <f>+L10+L18+L47</f>
        <v>27576289.43</v>
      </c>
      <c r="M9" s="286">
        <f t="shared" ref="M9:O9" si="0">+M10+M18+M47</f>
        <v>27571670.43</v>
      </c>
      <c r="N9" s="286">
        <f t="shared" si="0"/>
        <v>27571670.43</v>
      </c>
      <c r="O9" s="286">
        <f t="shared" si="0"/>
        <v>27571670.43</v>
      </c>
      <c r="P9" s="82"/>
      <c r="Q9" s="82"/>
    </row>
    <row r="10" spans="1:17" s="32" customFormat="1" ht="15" customHeight="1">
      <c r="A10" s="273"/>
      <c r="B10" s="272">
        <v>1</v>
      </c>
      <c r="C10" s="272"/>
      <c r="D10" s="272"/>
      <c r="E10" s="272"/>
      <c r="F10" s="275"/>
      <c r="G10" s="276" t="s">
        <v>212</v>
      </c>
      <c r="H10" s="277"/>
      <c r="I10" s="80"/>
      <c r="J10" s="80"/>
      <c r="K10" s="411"/>
      <c r="L10" s="286">
        <f t="shared" ref="L10:O11" si="1">+L11</f>
        <v>3328287.46</v>
      </c>
      <c r="M10" s="286">
        <f t="shared" si="1"/>
        <v>3328287.46</v>
      </c>
      <c r="N10" s="286">
        <f t="shared" si="1"/>
        <v>3328287.46</v>
      </c>
      <c r="O10" s="286">
        <f t="shared" si="1"/>
        <v>3328287.46</v>
      </c>
      <c r="P10" s="60"/>
      <c r="Q10" s="82"/>
    </row>
    <row r="11" spans="1:17" s="32" customFormat="1" ht="15" customHeight="1">
      <c r="A11" s="273"/>
      <c r="B11" s="272"/>
      <c r="C11" s="272">
        <v>2</v>
      </c>
      <c r="D11" s="272"/>
      <c r="E11" s="272"/>
      <c r="F11" s="60"/>
      <c r="G11" s="276" t="s">
        <v>213</v>
      </c>
      <c r="H11" s="277"/>
      <c r="I11" s="80"/>
      <c r="J11" s="80"/>
      <c r="K11" s="411"/>
      <c r="L11" s="286">
        <f>+L12</f>
        <v>3328287.46</v>
      </c>
      <c r="M11" s="286">
        <f t="shared" si="1"/>
        <v>3328287.46</v>
      </c>
      <c r="N11" s="286">
        <f t="shared" si="1"/>
        <v>3328287.46</v>
      </c>
      <c r="O11" s="286">
        <f t="shared" si="1"/>
        <v>3328287.46</v>
      </c>
      <c r="P11" s="60"/>
      <c r="Q11" s="82"/>
    </row>
    <row r="12" spans="1:17" s="32" customFormat="1" ht="15" customHeight="1">
      <c r="A12" s="273"/>
      <c r="B12" s="272"/>
      <c r="C12" s="272"/>
      <c r="D12" s="272">
        <v>4</v>
      </c>
      <c r="E12" s="272"/>
      <c r="F12" s="275"/>
      <c r="G12" s="276" t="s">
        <v>214</v>
      </c>
      <c r="H12" s="277"/>
      <c r="I12" s="80"/>
      <c r="J12" s="80"/>
      <c r="K12" s="411"/>
      <c r="L12" s="287">
        <f>+L13+L14+L16</f>
        <v>3328287.46</v>
      </c>
      <c r="M12" s="287">
        <f t="shared" ref="M12:O12" si="2">+M13+M14+M16</f>
        <v>3328287.46</v>
      </c>
      <c r="N12" s="287">
        <f t="shared" si="2"/>
        <v>3328287.46</v>
      </c>
      <c r="O12" s="287">
        <f t="shared" si="2"/>
        <v>3328287.46</v>
      </c>
      <c r="P12" s="288"/>
      <c r="Q12" s="288"/>
    </row>
    <row r="13" spans="1:17" s="32" customFormat="1" ht="29.25" customHeight="1">
      <c r="A13" s="278"/>
      <c r="B13" s="272"/>
      <c r="C13" s="272"/>
      <c r="D13" s="272"/>
      <c r="E13" s="272">
        <v>301</v>
      </c>
      <c r="F13" s="275"/>
      <c r="G13" s="279" t="s">
        <v>215</v>
      </c>
      <c r="H13" s="280" t="s">
        <v>216</v>
      </c>
      <c r="I13" s="48">
        <v>15</v>
      </c>
      <c r="J13" s="48">
        <v>15</v>
      </c>
      <c r="K13" s="288">
        <f>+J13/I13</f>
        <v>1</v>
      </c>
      <c r="L13" s="287">
        <v>855527.66</v>
      </c>
      <c r="M13" s="287">
        <v>855527.66</v>
      </c>
      <c r="N13" s="287">
        <v>855527.66</v>
      </c>
      <c r="O13" s="287">
        <v>855527.66</v>
      </c>
      <c r="P13" s="288">
        <f>+M13/L13</f>
        <v>1</v>
      </c>
      <c r="Q13" s="288">
        <f>+K13/P13</f>
        <v>1</v>
      </c>
    </row>
    <row r="14" spans="1:17" s="32" customFormat="1" ht="56.25" customHeight="1">
      <c r="A14" s="278"/>
      <c r="B14" s="272"/>
      <c r="C14" s="272"/>
      <c r="D14" s="272"/>
      <c r="E14" s="272">
        <v>335</v>
      </c>
      <c r="F14" s="281"/>
      <c r="G14" s="279" t="s">
        <v>217</v>
      </c>
      <c r="H14" s="280" t="s">
        <v>216</v>
      </c>
      <c r="I14" s="48">
        <v>42</v>
      </c>
      <c r="J14" s="48">
        <v>42</v>
      </c>
      <c r="K14" s="288">
        <f t="shared" ref="K14:K77" si="3">+J14/I14</f>
        <v>1</v>
      </c>
      <c r="L14" s="287">
        <v>485227.8</v>
      </c>
      <c r="M14" s="287">
        <v>485227.8</v>
      </c>
      <c r="N14" s="287">
        <v>485227.8</v>
      </c>
      <c r="O14" s="287">
        <v>485227.8</v>
      </c>
      <c r="P14" s="288">
        <f t="shared" ref="P14:P77" si="4">+M14/L14</f>
        <v>1</v>
      </c>
      <c r="Q14" s="288">
        <f t="shared" ref="Q14:Q77" si="5">+K14/P14</f>
        <v>1</v>
      </c>
    </row>
    <row r="15" spans="1:17" s="32" customFormat="1" ht="58.5" customHeight="1">
      <c r="A15" s="278"/>
      <c r="B15" s="272"/>
      <c r="C15" s="272"/>
      <c r="D15" s="272"/>
      <c r="E15" s="272"/>
      <c r="F15" s="282" t="s">
        <v>218</v>
      </c>
      <c r="G15" s="279" t="s">
        <v>219</v>
      </c>
      <c r="H15" s="280" t="s">
        <v>216</v>
      </c>
      <c r="I15" s="48">
        <v>42</v>
      </c>
      <c r="J15" s="48">
        <v>42</v>
      </c>
      <c r="K15" s="288">
        <f t="shared" si="3"/>
        <v>1</v>
      </c>
      <c r="L15" s="287">
        <v>485227.8</v>
      </c>
      <c r="M15" s="287">
        <v>485227.8</v>
      </c>
      <c r="N15" s="287">
        <v>485227.8</v>
      </c>
      <c r="O15" s="287">
        <v>485227.8</v>
      </c>
      <c r="P15" s="288">
        <f t="shared" si="4"/>
        <v>1</v>
      </c>
      <c r="Q15" s="288">
        <f t="shared" si="5"/>
        <v>1</v>
      </c>
    </row>
    <row r="16" spans="1:17" s="32" customFormat="1" ht="47.25" customHeight="1">
      <c r="A16" s="278"/>
      <c r="B16" s="272"/>
      <c r="C16" s="272"/>
      <c r="D16" s="272"/>
      <c r="E16" s="272">
        <v>336</v>
      </c>
      <c r="F16" s="283"/>
      <c r="G16" s="279" t="s">
        <v>220</v>
      </c>
      <c r="H16" s="280" t="s">
        <v>216</v>
      </c>
      <c r="I16" s="80">
        <v>1030</v>
      </c>
      <c r="J16" s="80">
        <v>909</v>
      </c>
      <c r="K16" s="288">
        <f t="shared" si="3"/>
        <v>0.8825242718446602</v>
      </c>
      <c r="L16" s="287">
        <v>1987532</v>
      </c>
      <c r="M16" s="287">
        <v>1987532</v>
      </c>
      <c r="N16" s="287">
        <v>1987532</v>
      </c>
      <c r="O16" s="287">
        <v>1987532</v>
      </c>
      <c r="P16" s="288">
        <f t="shared" si="4"/>
        <v>1</v>
      </c>
      <c r="Q16" s="288">
        <f t="shared" si="5"/>
        <v>0.8825242718446602</v>
      </c>
    </row>
    <row r="17" spans="1:17" s="32" customFormat="1" ht="50.25" customHeight="1">
      <c r="A17" s="278"/>
      <c r="B17" s="272"/>
      <c r="C17" s="272"/>
      <c r="D17" s="272"/>
      <c r="E17" s="272"/>
      <c r="F17" s="282" t="s">
        <v>221</v>
      </c>
      <c r="G17" s="279" t="s">
        <v>222</v>
      </c>
      <c r="H17" s="280" t="s">
        <v>216</v>
      </c>
      <c r="I17" s="80">
        <v>1030</v>
      </c>
      <c r="J17" s="80">
        <v>909</v>
      </c>
      <c r="K17" s="288">
        <f t="shared" si="3"/>
        <v>0.8825242718446602</v>
      </c>
      <c r="L17" s="287">
        <v>1987532</v>
      </c>
      <c r="M17" s="287">
        <v>1987532</v>
      </c>
      <c r="N17" s="287">
        <v>1987532</v>
      </c>
      <c r="O17" s="287">
        <v>1987532</v>
      </c>
      <c r="P17" s="288">
        <f t="shared" si="4"/>
        <v>1</v>
      </c>
      <c r="Q17" s="288">
        <f t="shared" si="5"/>
        <v>0.8825242718446602</v>
      </c>
    </row>
    <row r="18" spans="1:17" s="32" customFormat="1" ht="15" customHeight="1">
      <c r="A18" s="283"/>
      <c r="B18" s="272">
        <v>2</v>
      </c>
      <c r="C18" s="272"/>
      <c r="D18" s="272"/>
      <c r="E18" s="272"/>
      <c r="F18" s="283"/>
      <c r="G18" s="276" t="s">
        <v>223</v>
      </c>
      <c r="H18" s="280"/>
      <c r="I18" s="80"/>
      <c r="J18" s="80"/>
      <c r="K18" s="288"/>
      <c r="L18" s="286">
        <f>+L19</f>
        <v>20412452.969999999</v>
      </c>
      <c r="M18" s="286">
        <f t="shared" ref="M18:O18" si="6">+M19</f>
        <v>20407833.969999999</v>
      </c>
      <c r="N18" s="286">
        <f t="shared" si="6"/>
        <v>20407833.969999999</v>
      </c>
      <c r="O18" s="286">
        <f t="shared" si="6"/>
        <v>20407833.969999999</v>
      </c>
      <c r="P18" s="288">
        <f t="shared" si="4"/>
        <v>0.99977371656376679</v>
      </c>
      <c r="Q18" s="288">
        <f t="shared" si="5"/>
        <v>0</v>
      </c>
    </row>
    <row r="19" spans="1:17" s="32" customFormat="1" ht="15" customHeight="1">
      <c r="A19" s="283"/>
      <c r="B19" s="272"/>
      <c r="C19" s="272">
        <v>6</v>
      </c>
      <c r="D19" s="272"/>
      <c r="E19" s="272"/>
      <c r="F19" s="283"/>
      <c r="G19" s="276" t="s">
        <v>224</v>
      </c>
      <c r="H19" s="283"/>
      <c r="I19" s="80"/>
      <c r="J19" s="80"/>
      <c r="K19" s="288"/>
      <c r="L19" s="286">
        <f>+L20+L23+L30+L44</f>
        <v>20412452.969999999</v>
      </c>
      <c r="M19" s="286">
        <f t="shared" ref="M19:O19" si="7">+M20+M23+M30+M44</f>
        <v>20407833.969999999</v>
      </c>
      <c r="N19" s="286">
        <f t="shared" si="7"/>
        <v>20407833.969999999</v>
      </c>
      <c r="O19" s="286">
        <f t="shared" si="7"/>
        <v>20407833.969999999</v>
      </c>
      <c r="P19" s="288">
        <f t="shared" si="4"/>
        <v>0.99977371656376679</v>
      </c>
      <c r="Q19" s="288"/>
    </row>
    <row r="20" spans="1:17" s="32" customFormat="1" ht="15" customHeight="1">
      <c r="A20" s="283"/>
      <c r="B20" s="272"/>
      <c r="C20" s="272"/>
      <c r="D20" s="272">
        <v>5</v>
      </c>
      <c r="E20" s="272"/>
      <c r="F20" s="283"/>
      <c r="G20" s="276" t="s">
        <v>225</v>
      </c>
      <c r="H20" s="283"/>
      <c r="I20" s="80"/>
      <c r="J20" s="80"/>
      <c r="K20" s="288"/>
      <c r="L20" s="286">
        <f>+L21</f>
        <v>7963209.3300000001</v>
      </c>
      <c r="M20" s="286">
        <f t="shared" ref="M20:O20" si="8">+M21</f>
        <v>7963209.3300000001</v>
      </c>
      <c r="N20" s="286">
        <f t="shared" si="8"/>
        <v>7963209.3300000001</v>
      </c>
      <c r="O20" s="286">
        <f t="shared" si="8"/>
        <v>7963209.3300000001</v>
      </c>
      <c r="P20" s="288">
        <f t="shared" si="4"/>
        <v>1</v>
      </c>
      <c r="Q20" s="288"/>
    </row>
    <row r="21" spans="1:17" s="32" customFormat="1" ht="15" customHeight="1">
      <c r="A21" s="283"/>
      <c r="B21" s="272"/>
      <c r="C21" s="272"/>
      <c r="D21" s="272"/>
      <c r="E21" s="282">
        <v>475</v>
      </c>
      <c r="F21" s="283"/>
      <c r="G21" s="279" t="s">
        <v>226</v>
      </c>
      <c r="H21" s="280" t="s">
        <v>227</v>
      </c>
      <c r="I21" s="80">
        <v>199200</v>
      </c>
      <c r="J21" s="80">
        <v>199200</v>
      </c>
      <c r="K21" s="288">
        <f t="shared" si="3"/>
        <v>1</v>
      </c>
      <c r="L21" s="286">
        <v>7963209.3300000001</v>
      </c>
      <c r="M21" s="286">
        <v>7963209.3300000001</v>
      </c>
      <c r="N21" s="286">
        <v>7963209.3300000001</v>
      </c>
      <c r="O21" s="286">
        <v>7963209.3300000001</v>
      </c>
      <c r="P21" s="288">
        <f t="shared" si="4"/>
        <v>1</v>
      </c>
      <c r="Q21" s="288"/>
    </row>
    <row r="22" spans="1:17" s="32" customFormat="1" ht="51.75" customHeight="1">
      <c r="A22" s="283"/>
      <c r="B22" s="272"/>
      <c r="C22" s="272"/>
      <c r="D22" s="272"/>
      <c r="E22" s="282"/>
      <c r="F22" s="282" t="s">
        <v>228</v>
      </c>
      <c r="G22" s="279" t="s">
        <v>229</v>
      </c>
      <c r="H22" s="280" t="s">
        <v>227</v>
      </c>
      <c r="I22" s="80">
        <v>199200</v>
      </c>
      <c r="J22" s="80">
        <v>199200</v>
      </c>
      <c r="K22" s="288">
        <f t="shared" si="3"/>
        <v>1</v>
      </c>
      <c r="L22" s="286">
        <v>7963209.3300000001</v>
      </c>
      <c r="M22" s="286">
        <v>7963209.3300000001</v>
      </c>
      <c r="N22" s="286">
        <v>7963209.3300000001</v>
      </c>
      <c r="O22" s="286">
        <v>7963209.3300000001</v>
      </c>
      <c r="P22" s="288">
        <f t="shared" si="4"/>
        <v>1</v>
      </c>
      <c r="Q22" s="288">
        <f t="shared" si="5"/>
        <v>1</v>
      </c>
    </row>
    <row r="23" spans="1:17" s="32" customFormat="1" ht="15" customHeight="1">
      <c r="A23" s="283"/>
      <c r="B23" s="272"/>
      <c r="C23" s="272"/>
      <c r="D23" s="272">
        <v>7</v>
      </c>
      <c r="E23" s="272"/>
      <c r="F23" s="283"/>
      <c r="G23" s="276" t="s">
        <v>230</v>
      </c>
      <c r="H23" s="283"/>
      <c r="I23" s="80"/>
      <c r="J23" s="80"/>
      <c r="K23" s="288"/>
      <c r="L23" s="286">
        <f>+L24+L26+L28</f>
        <v>964800</v>
      </c>
      <c r="M23" s="286">
        <f t="shared" ref="M23:O23" si="9">+M24+M26+M28</f>
        <v>964800</v>
      </c>
      <c r="N23" s="286">
        <f t="shared" si="9"/>
        <v>964800</v>
      </c>
      <c r="O23" s="286">
        <f t="shared" si="9"/>
        <v>964800</v>
      </c>
      <c r="P23" s="288">
        <f t="shared" si="4"/>
        <v>1</v>
      </c>
      <c r="Q23" s="288"/>
    </row>
    <row r="24" spans="1:17" s="32" customFormat="1" ht="34.5" customHeight="1">
      <c r="A24" s="283"/>
      <c r="B24" s="272"/>
      <c r="C24" s="272"/>
      <c r="D24" s="272"/>
      <c r="E24" s="272">
        <v>459</v>
      </c>
      <c r="F24" s="283"/>
      <c r="G24" s="279" t="s">
        <v>231</v>
      </c>
      <c r="H24" s="280" t="s">
        <v>216</v>
      </c>
      <c r="I24" s="80">
        <v>0</v>
      </c>
      <c r="J24" s="80">
        <v>0</v>
      </c>
      <c r="K24" s="288">
        <v>0</v>
      </c>
      <c r="L24" s="286">
        <v>0</v>
      </c>
      <c r="M24" s="286">
        <v>0</v>
      </c>
      <c r="N24" s="286">
        <v>0</v>
      </c>
      <c r="O24" s="286">
        <v>0</v>
      </c>
      <c r="P24" s="288">
        <v>0</v>
      </c>
      <c r="Q24" s="288">
        <v>0</v>
      </c>
    </row>
    <row r="25" spans="1:17" s="32" customFormat="1" ht="52.5" customHeight="1">
      <c r="A25" s="283"/>
      <c r="B25" s="272"/>
      <c r="C25" s="272"/>
      <c r="D25" s="272"/>
      <c r="E25" s="272"/>
      <c r="F25" s="282" t="s">
        <v>218</v>
      </c>
      <c r="G25" s="279" t="s">
        <v>219</v>
      </c>
      <c r="H25" s="280" t="s">
        <v>216</v>
      </c>
      <c r="I25" s="80">
        <v>0</v>
      </c>
      <c r="J25" s="80">
        <v>0</v>
      </c>
      <c r="K25" s="288">
        <v>0</v>
      </c>
      <c r="L25" s="286">
        <v>0</v>
      </c>
      <c r="M25" s="286">
        <v>0</v>
      </c>
      <c r="N25" s="286">
        <v>0</v>
      </c>
      <c r="O25" s="286">
        <v>0</v>
      </c>
      <c r="P25" s="288">
        <v>0</v>
      </c>
      <c r="Q25" s="288">
        <v>0</v>
      </c>
    </row>
    <row r="26" spans="1:17" s="32" customFormat="1" ht="35.25" customHeight="1">
      <c r="A26" s="283"/>
      <c r="B26" s="272"/>
      <c r="C26" s="272"/>
      <c r="D26" s="272"/>
      <c r="E26" s="272">
        <v>474</v>
      </c>
      <c r="F26" s="283"/>
      <c r="G26" s="279" t="s">
        <v>232</v>
      </c>
      <c r="H26" s="280" t="s">
        <v>227</v>
      </c>
      <c r="I26" s="80">
        <v>42</v>
      </c>
      <c r="J26" s="80">
        <v>42</v>
      </c>
      <c r="K26" s="288">
        <f t="shared" si="3"/>
        <v>1</v>
      </c>
      <c r="L26" s="286">
        <v>390200</v>
      </c>
      <c r="M26" s="286">
        <v>390200</v>
      </c>
      <c r="N26" s="286">
        <v>390200</v>
      </c>
      <c r="O26" s="286">
        <v>390200</v>
      </c>
      <c r="P26" s="288">
        <f t="shared" si="4"/>
        <v>1</v>
      </c>
      <c r="Q26" s="288">
        <f t="shared" si="5"/>
        <v>1</v>
      </c>
    </row>
    <row r="27" spans="1:17" s="32" customFormat="1" ht="15" customHeight="1">
      <c r="A27" s="283"/>
      <c r="B27" s="272"/>
      <c r="C27" s="272"/>
      <c r="D27" s="272"/>
      <c r="E27" s="272"/>
      <c r="F27" s="272" t="s">
        <v>233</v>
      </c>
      <c r="G27" s="279" t="s">
        <v>234</v>
      </c>
      <c r="H27" s="280" t="s">
        <v>227</v>
      </c>
      <c r="I27" s="80">
        <v>42</v>
      </c>
      <c r="J27" s="80">
        <v>42</v>
      </c>
      <c r="K27" s="288">
        <f t="shared" si="3"/>
        <v>1</v>
      </c>
      <c r="L27" s="286">
        <v>390200</v>
      </c>
      <c r="M27" s="286">
        <v>390200</v>
      </c>
      <c r="N27" s="286">
        <v>390200</v>
      </c>
      <c r="O27" s="286">
        <v>390200</v>
      </c>
      <c r="P27" s="288">
        <f t="shared" si="4"/>
        <v>1</v>
      </c>
      <c r="Q27" s="288">
        <f t="shared" si="5"/>
        <v>1</v>
      </c>
    </row>
    <row r="28" spans="1:17" s="32" customFormat="1" ht="15" customHeight="1">
      <c r="A28" s="283"/>
      <c r="B28" s="272"/>
      <c r="C28" s="272"/>
      <c r="D28" s="272"/>
      <c r="E28" s="272">
        <v>475</v>
      </c>
      <c r="F28" s="283"/>
      <c r="G28" s="279" t="s">
        <v>235</v>
      </c>
      <c r="H28" s="280" t="s">
        <v>216</v>
      </c>
      <c r="I28" s="80">
        <v>60</v>
      </c>
      <c r="J28" s="80">
        <v>60</v>
      </c>
      <c r="K28" s="288">
        <f t="shared" si="3"/>
        <v>1</v>
      </c>
      <c r="L28" s="286">
        <v>574600</v>
      </c>
      <c r="M28" s="286">
        <v>574600</v>
      </c>
      <c r="N28" s="286">
        <v>574600</v>
      </c>
      <c r="O28" s="286">
        <v>574600</v>
      </c>
      <c r="P28" s="288">
        <f t="shared" si="4"/>
        <v>1</v>
      </c>
      <c r="Q28" s="288">
        <f t="shared" si="5"/>
        <v>1</v>
      </c>
    </row>
    <row r="29" spans="1:17" s="32" customFormat="1" ht="15" customHeight="1">
      <c r="A29" s="283"/>
      <c r="B29" s="272"/>
      <c r="C29" s="272"/>
      <c r="D29" s="272"/>
      <c r="E29" s="272"/>
      <c r="F29" s="272" t="s">
        <v>236</v>
      </c>
      <c r="G29" s="279" t="s">
        <v>237</v>
      </c>
      <c r="H29" s="280" t="s">
        <v>216</v>
      </c>
      <c r="I29" s="80">
        <v>60</v>
      </c>
      <c r="J29" s="80">
        <v>60</v>
      </c>
      <c r="K29" s="288">
        <f t="shared" si="3"/>
        <v>1</v>
      </c>
      <c r="L29" s="286">
        <v>574600</v>
      </c>
      <c r="M29" s="286">
        <v>574600</v>
      </c>
      <c r="N29" s="286">
        <v>574600</v>
      </c>
      <c r="O29" s="286">
        <v>574600</v>
      </c>
      <c r="P29" s="288">
        <f t="shared" si="4"/>
        <v>1</v>
      </c>
      <c r="Q29" s="288">
        <f t="shared" si="5"/>
        <v>1</v>
      </c>
    </row>
    <row r="30" spans="1:17" s="32" customFormat="1" ht="27" customHeight="1">
      <c r="A30" s="283"/>
      <c r="B30" s="272"/>
      <c r="C30" s="272"/>
      <c r="D30" s="272">
        <v>8</v>
      </c>
      <c r="E30" s="272"/>
      <c r="F30" s="283"/>
      <c r="G30" s="276" t="s">
        <v>238</v>
      </c>
      <c r="H30" s="283"/>
      <c r="I30" s="80"/>
      <c r="J30" s="80"/>
      <c r="K30" s="288"/>
      <c r="L30" s="286">
        <f>+L31+L33+L35+L37+L39+L41+L42</f>
        <v>11484443.640000001</v>
      </c>
      <c r="M30" s="286">
        <f t="shared" ref="M30:O30" si="10">+M31+M33+M35+M37+M39+M41+M42</f>
        <v>11479824.640000001</v>
      </c>
      <c r="N30" s="286">
        <f t="shared" si="10"/>
        <v>11479824.640000001</v>
      </c>
      <c r="O30" s="286">
        <f t="shared" si="10"/>
        <v>11479824.640000001</v>
      </c>
      <c r="P30" s="288">
        <f t="shared" si="4"/>
        <v>0.99959780376439722</v>
      </c>
      <c r="Q30" s="288">
        <f t="shared" si="5"/>
        <v>0</v>
      </c>
    </row>
    <row r="31" spans="1:17" s="32" customFormat="1" ht="15" customHeight="1">
      <c r="A31" s="283"/>
      <c r="B31" s="272"/>
      <c r="C31" s="272"/>
      <c r="D31" s="272"/>
      <c r="E31" s="272">
        <v>477</v>
      </c>
      <c r="F31" s="283"/>
      <c r="G31" s="279" t="s">
        <v>239</v>
      </c>
      <c r="H31" s="280" t="s">
        <v>216</v>
      </c>
      <c r="I31" s="80">
        <v>36</v>
      </c>
      <c r="J31" s="80">
        <v>36</v>
      </c>
      <c r="K31" s="288">
        <f t="shared" si="3"/>
        <v>1</v>
      </c>
      <c r="L31" s="286">
        <v>336000</v>
      </c>
      <c r="M31" s="286">
        <v>336000</v>
      </c>
      <c r="N31" s="286">
        <v>336000</v>
      </c>
      <c r="O31" s="286">
        <v>336000</v>
      </c>
      <c r="P31" s="288">
        <f t="shared" si="4"/>
        <v>1</v>
      </c>
      <c r="Q31" s="288">
        <f t="shared" si="5"/>
        <v>1</v>
      </c>
    </row>
    <row r="32" spans="1:17" ht="45.6">
      <c r="A32" s="283"/>
      <c r="B32" s="272"/>
      <c r="C32" s="272"/>
      <c r="D32" s="272"/>
      <c r="E32" s="272"/>
      <c r="F32" s="272" t="s">
        <v>218</v>
      </c>
      <c r="G32" s="279" t="s">
        <v>219</v>
      </c>
      <c r="H32" s="280" t="s">
        <v>216</v>
      </c>
      <c r="I32" s="80">
        <v>36</v>
      </c>
      <c r="J32" s="80">
        <v>36</v>
      </c>
      <c r="K32" s="288">
        <f t="shared" si="3"/>
        <v>1</v>
      </c>
      <c r="L32" s="286">
        <v>336000</v>
      </c>
      <c r="M32" s="286">
        <v>336000</v>
      </c>
      <c r="N32" s="286">
        <v>336000</v>
      </c>
      <c r="O32" s="286">
        <v>336000</v>
      </c>
      <c r="P32" s="288">
        <f t="shared" si="4"/>
        <v>1</v>
      </c>
      <c r="Q32" s="288">
        <f t="shared" si="5"/>
        <v>1</v>
      </c>
    </row>
    <row r="33" spans="1:17" ht="34.200000000000003">
      <c r="A33" s="283"/>
      <c r="B33" s="272"/>
      <c r="C33" s="272"/>
      <c r="D33" s="272"/>
      <c r="E33" s="272">
        <v>478</v>
      </c>
      <c r="F33" s="283"/>
      <c r="G33" s="279" t="s">
        <v>240</v>
      </c>
      <c r="H33" s="280" t="s">
        <v>216</v>
      </c>
      <c r="I33" s="80">
        <v>126</v>
      </c>
      <c r="J33" s="80">
        <v>125</v>
      </c>
      <c r="K33" s="288">
        <f t="shared" si="3"/>
        <v>0.99206349206349209</v>
      </c>
      <c r="L33" s="286">
        <v>7562173.3799999999</v>
      </c>
      <c r="M33" s="286">
        <v>7562173.3799999999</v>
      </c>
      <c r="N33" s="286">
        <v>7562173.3799999999</v>
      </c>
      <c r="O33" s="286">
        <v>7562173.3799999999</v>
      </c>
      <c r="P33" s="288">
        <f t="shared" si="4"/>
        <v>1</v>
      </c>
      <c r="Q33" s="288">
        <f t="shared" si="5"/>
        <v>0.99206349206349209</v>
      </c>
    </row>
    <row r="34" spans="1:17" ht="45.6">
      <c r="A34" s="283"/>
      <c r="B34" s="272"/>
      <c r="C34" s="272"/>
      <c r="D34" s="272"/>
      <c r="E34" s="272"/>
      <c r="F34" s="282" t="s">
        <v>218</v>
      </c>
      <c r="G34" s="279" t="s">
        <v>219</v>
      </c>
      <c r="H34" s="280" t="s">
        <v>216</v>
      </c>
      <c r="I34" s="80">
        <v>126</v>
      </c>
      <c r="J34" s="80">
        <v>125</v>
      </c>
      <c r="K34" s="288">
        <f t="shared" si="3"/>
        <v>0.99206349206349209</v>
      </c>
      <c r="L34" s="286">
        <v>1302725</v>
      </c>
      <c r="M34" s="286">
        <v>1302725</v>
      </c>
      <c r="N34" s="286">
        <v>1302725</v>
      </c>
      <c r="O34" s="286">
        <v>1302725</v>
      </c>
      <c r="P34" s="288">
        <f t="shared" si="4"/>
        <v>1</v>
      </c>
      <c r="Q34" s="288">
        <f t="shared" si="5"/>
        <v>0.99206349206349209</v>
      </c>
    </row>
    <row r="35" spans="1:17" ht="22.8">
      <c r="A35" s="283"/>
      <c r="B35" s="272"/>
      <c r="C35" s="272"/>
      <c r="D35" s="272"/>
      <c r="E35" s="272">
        <v>487</v>
      </c>
      <c r="F35" s="283"/>
      <c r="G35" s="279" t="s">
        <v>241</v>
      </c>
      <c r="H35" s="280" t="s">
        <v>216</v>
      </c>
      <c r="I35" s="343">
        <v>91</v>
      </c>
      <c r="J35" s="343">
        <v>13</v>
      </c>
      <c r="K35" s="288">
        <f t="shared" si="3"/>
        <v>0.14285714285714285</v>
      </c>
      <c r="L35" s="286">
        <v>3337083.7600000007</v>
      </c>
      <c r="M35" s="286">
        <v>3332464.7600000007</v>
      </c>
      <c r="N35" s="286">
        <v>3332464.7600000007</v>
      </c>
      <c r="O35" s="286">
        <v>3332464.7600000007</v>
      </c>
      <c r="P35" s="288">
        <f t="shared" si="4"/>
        <v>0.99861585733766534</v>
      </c>
      <c r="Q35" s="288">
        <f t="shared" si="5"/>
        <v>0.14305515159553298</v>
      </c>
    </row>
    <row r="36" spans="1:17" ht="22.8">
      <c r="A36" s="283"/>
      <c r="B36" s="272"/>
      <c r="C36" s="272"/>
      <c r="D36" s="272"/>
      <c r="E36" s="272"/>
      <c r="F36" s="282" t="s">
        <v>221</v>
      </c>
      <c r="G36" s="279" t="s">
        <v>222</v>
      </c>
      <c r="H36" s="280" t="s">
        <v>216</v>
      </c>
      <c r="I36" s="343">
        <v>91</v>
      </c>
      <c r="J36" s="343">
        <v>13</v>
      </c>
      <c r="K36" s="288">
        <f t="shared" si="3"/>
        <v>0.14285714285714285</v>
      </c>
      <c r="L36" s="286">
        <v>901191</v>
      </c>
      <c r="M36" s="286">
        <v>901191</v>
      </c>
      <c r="N36" s="286">
        <v>901191</v>
      </c>
      <c r="O36" s="286">
        <v>901191</v>
      </c>
      <c r="P36" s="288">
        <f t="shared" si="4"/>
        <v>1</v>
      </c>
      <c r="Q36" s="288">
        <f t="shared" si="5"/>
        <v>0.14285714285714285</v>
      </c>
    </row>
    <row r="37" spans="1:17" ht="22.8">
      <c r="A37" s="283"/>
      <c r="B37" s="272"/>
      <c r="C37" s="272"/>
      <c r="D37" s="272"/>
      <c r="E37" s="272">
        <v>488</v>
      </c>
      <c r="F37" s="283"/>
      <c r="G37" s="279" t="s">
        <v>242</v>
      </c>
      <c r="H37" s="280" t="s">
        <v>216</v>
      </c>
      <c r="I37" s="301">
        <v>1600</v>
      </c>
      <c r="J37" s="301">
        <v>1207</v>
      </c>
      <c r="K37" s="288">
        <f t="shared" si="3"/>
        <v>0.75437500000000002</v>
      </c>
      <c r="L37" s="286">
        <v>217106.5</v>
      </c>
      <c r="M37" s="286">
        <v>217106.5</v>
      </c>
      <c r="N37" s="286">
        <v>217106.5</v>
      </c>
      <c r="O37" s="286">
        <v>217106.5</v>
      </c>
      <c r="P37" s="288">
        <f t="shared" si="4"/>
        <v>1</v>
      </c>
      <c r="Q37" s="288">
        <f t="shared" si="5"/>
        <v>0.75437500000000002</v>
      </c>
    </row>
    <row r="38" spans="1:17" ht="22.8">
      <c r="A38" s="283"/>
      <c r="B38" s="272"/>
      <c r="C38" s="272"/>
      <c r="D38" s="272"/>
      <c r="E38" s="272"/>
      <c r="F38" s="282" t="s">
        <v>221</v>
      </c>
      <c r="G38" s="279" t="s">
        <v>222</v>
      </c>
      <c r="H38" s="280" t="s">
        <v>216</v>
      </c>
      <c r="I38" s="80">
        <v>1600</v>
      </c>
      <c r="J38" s="80">
        <v>1207</v>
      </c>
      <c r="K38" s="288">
        <f t="shared" si="3"/>
        <v>0.75437500000000002</v>
      </c>
      <c r="L38" s="286">
        <v>217106.5</v>
      </c>
      <c r="M38" s="286">
        <v>217106.5</v>
      </c>
      <c r="N38" s="286">
        <v>217106.5</v>
      </c>
      <c r="O38" s="286">
        <v>217106.5</v>
      </c>
      <c r="P38" s="288">
        <f t="shared" si="4"/>
        <v>1</v>
      </c>
      <c r="Q38" s="288">
        <f t="shared" si="5"/>
        <v>0.75437500000000002</v>
      </c>
    </row>
    <row r="39" spans="1:17">
      <c r="A39" s="283"/>
      <c r="B39" s="272"/>
      <c r="C39" s="272"/>
      <c r="D39" s="272"/>
      <c r="E39" s="272">
        <v>489</v>
      </c>
      <c r="F39" s="283"/>
      <c r="G39" s="279" t="s">
        <v>243</v>
      </c>
      <c r="H39" s="280" t="s">
        <v>216</v>
      </c>
      <c r="I39" s="80">
        <v>0</v>
      </c>
      <c r="J39" s="80">
        <v>0</v>
      </c>
      <c r="K39" s="288">
        <v>0</v>
      </c>
      <c r="L39" s="286">
        <v>0</v>
      </c>
      <c r="M39" s="286">
        <v>0</v>
      </c>
      <c r="N39" s="286">
        <v>0</v>
      </c>
      <c r="O39" s="286">
        <v>0</v>
      </c>
      <c r="P39" s="288">
        <v>0</v>
      </c>
      <c r="Q39" s="288">
        <v>0</v>
      </c>
    </row>
    <row r="40" spans="1:17" ht="22.8">
      <c r="A40" s="283"/>
      <c r="B40" s="272"/>
      <c r="C40" s="272"/>
      <c r="D40" s="272"/>
      <c r="E40" s="272"/>
      <c r="F40" s="272" t="s">
        <v>244</v>
      </c>
      <c r="G40" s="279" t="s">
        <v>245</v>
      </c>
      <c r="H40" s="280" t="s">
        <v>216</v>
      </c>
      <c r="I40" s="80">
        <v>0</v>
      </c>
      <c r="J40" s="80">
        <v>0</v>
      </c>
      <c r="K40" s="288">
        <v>0</v>
      </c>
      <c r="L40" s="286">
        <v>0</v>
      </c>
      <c r="M40" s="286">
        <v>0</v>
      </c>
      <c r="N40" s="286">
        <v>0</v>
      </c>
      <c r="O40" s="286">
        <v>0</v>
      </c>
      <c r="P40" s="288">
        <v>0</v>
      </c>
      <c r="Q40" s="288">
        <v>0</v>
      </c>
    </row>
    <row r="41" spans="1:17" ht="22.8">
      <c r="A41" s="283"/>
      <c r="B41" s="272"/>
      <c r="C41" s="272"/>
      <c r="D41" s="272"/>
      <c r="E41" s="272">
        <v>491</v>
      </c>
      <c r="F41" s="283"/>
      <c r="G41" s="279" t="s">
        <v>246</v>
      </c>
      <c r="H41" s="280" t="s">
        <v>216</v>
      </c>
      <c r="I41" s="80">
        <v>3000</v>
      </c>
      <c r="J41" s="80">
        <v>2313</v>
      </c>
      <c r="K41" s="288">
        <f t="shared" si="3"/>
        <v>0.77100000000000002</v>
      </c>
      <c r="L41" s="286">
        <v>32080</v>
      </c>
      <c r="M41" s="286">
        <v>32080</v>
      </c>
      <c r="N41" s="286">
        <v>32080</v>
      </c>
      <c r="O41" s="286">
        <v>32080</v>
      </c>
      <c r="P41" s="288">
        <f t="shared" si="4"/>
        <v>1</v>
      </c>
      <c r="Q41" s="288">
        <f t="shared" si="5"/>
        <v>0.77100000000000002</v>
      </c>
    </row>
    <row r="42" spans="1:17" ht="22.8">
      <c r="A42" s="283"/>
      <c r="B42" s="272"/>
      <c r="C42" s="272"/>
      <c r="D42" s="272"/>
      <c r="E42" s="272">
        <v>498</v>
      </c>
      <c r="F42" s="283"/>
      <c r="G42" s="279" t="s">
        <v>247</v>
      </c>
      <c r="H42" s="280" t="s">
        <v>216</v>
      </c>
      <c r="I42" s="80">
        <v>0</v>
      </c>
      <c r="J42" s="80">
        <v>0</v>
      </c>
      <c r="K42" s="288">
        <v>0</v>
      </c>
      <c r="L42" s="286">
        <v>0</v>
      </c>
      <c r="M42" s="286">
        <v>0</v>
      </c>
      <c r="N42" s="286">
        <v>0</v>
      </c>
      <c r="O42" s="286">
        <v>0</v>
      </c>
      <c r="P42" s="288">
        <v>0</v>
      </c>
      <c r="Q42" s="288">
        <v>0</v>
      </c>
    </row>
    <row r="43" spans="1:17" ht="22.8">
      <c r="A43" s="283"/>
      <c r="B43" s="272"/>
      <c r="C43" s="272"/>
      <c r="D43" s="272"/>
      <c r="E43" s="272"/>
      <c r="F43" s="272" t="s">
        <v>221</v>
      </c>
      <c r="G43" s="279" t="s">
        <v>222</v>
      </c>
      <c r="H43" s="280" t="s">
        <v>216</v>
      </c>
      <c r="I43" s="80">
        <v>0</v>
      </c>
      <c r="J43" s="80">
        <v>0</v>
      </c>
      <c r="K43" s="288">
        <v>0</v>
      </c>
      <c r="L43" s="286">
        <f>+SUM(L44:L45)</f>
        <v>0</v>
      </c>
      <c r="M43" s="286">
        <v>0</v>
      </c>
      <c r="N43" s="286">
        <f>+SUM(N44:N45)</f>
        <v>0</v>
      </c>
      <c r="O43" s="286">
        <f>+SUM(O44:O45)</f>
        <v>0</v>
      </c>
      <c r="P43" s="288">
        <v>0</v>
      </c>
      <c r="Q43" s="288">
        <v>0</v>
      </c>
    </row>
    <row r="44" spans="1:17" ht="24">
      <c r="A44" s="283"/>
      <c r="B44" s="272"/>
      <c r="C44" s="272"/>
      <c r="D44" s="272">
        <v>9</v>
      </c>
      <c r="E44" s="272"/>
      <c r="F44" s="283"/>
      <c r="G44" s="276" t="s">
        <v>248</v>
      </c>
      <c r="H44" s="276"/>
      <c r="I44" s="80"/>
      <c r="J44" s="80"/>
      <c r="K44" s="288"/>
      <c r="L44" s="286">
        <f>+L45</f>
        <v>0</v>
      </c>
      <c r="M44" s="286">
        <f t="shared" ref="M44:O44" si="11">+M45</f>
        <v>0</v>
      </c>
      <c r="N44" s="286">
        <f t="shared" si="11"/>
        <v>0</v>
      </c>
      <c r="O44" s="286">
        <f t="shared" si="11"/>
        <v>0</v>
      </c>
      <c r="P44" s="288"/>
      <c r="Q44" s="288"/>
    </row>
    <row r="45" spans="1:17">
      <c r="A45" s="283"/>
      <c r="B45" s="272"/>
      <c r="C45" s="272"/>
      <c r="D45" s="272"/>
      <c r="E45" s="282">
        <v>537</v>
      </c>
      <c r="F45" s="283"/>
      <c r="G45" s="279" t="s">
        <v>249</v>
      </c>
      <c r="H45" s="280" t="s">
        <v>216</v>
      </c>
      <c r="I45" s="80">
        <v>0</v>
      </c>
      <c r="J45" s="80">
        <v>0</v>
      </c>
      <c r="K45" s="288">
        <v>0</v>
      </c>
      <c r="L45" s="286">
        <v>0</v>
      </c>
      <c r="M45" s="286">
        <v>0</v>
      </c>
      <c r="N45" s="286">
        <v>0</v>
      </c>
      <c r="O45" s="286">
        <v>0</v>
      </c>
      <c r="P45" s="288">
        <v>0</v>
      </c>
      <c r="Q45" s="288">
        <v>0</v>
      </c>
    </row>
    <row r="46" spans="1:17" ht="22.8">
      <c r="A46" s="283"/>
      <c r="B46" s="272"/>
      <c r="C46" s="272"/>
      <c r="D46" s="272"/>
      <c r="E46" s="282"/>
      <c r="F46" s="282" t="s">
        <v>250</v>
      </c>
      <c r="G46" s="279" t="s">
        <v>251</v>
      </c>
      <c r="H46" s="280" t="s">
        <v>216</v>
      </c>
      <c r="I46" s="80">
        <v>0</v>
      </c>
      <c r="J46" s="80">
        <v>0</v>
      </c>
      <c r="K46" s="288">
        <v>0</v>
      </c>
      <c r="L46" s="286">
        <v>0</v>
      </c>
      <c r="M46" s="286">
        <v>0</v>
      </c>
      <c r="N46" s="286">
        <v>0</v>
      </c>
      <c r="O46" s="286">
        <v>0</v>
      </c>
      <c r="P46" s="288">
        <v>0</v>
      </c>
      <c r="Q46" s="288">
        <v>0</v>
      </c>
    </row>
    <row r="47" spans="1:17">
      <c r="A47" s="283"/>
      <c r="B47" s="272">
        <v>3</v>
      </c>
      <c r="C47" s="272"/>
      <c r="D47" s="272"/>
      <c r="E47" s="272"/>
      <c r="F47" s="283"/>
      <c r="G47" s="276" t="s">
        <v>252</v>
      </c>
      <c r="H47" s="283"/>
      <c r="I47" s="80"/>
      <c r="J47" s="80"/>
      <c r="K47" s="288"/>
      <c r="L47" s="286">
        <f>+L48+L56</f>
        <v>3835549</v>
      </c>
      <c r="M47" s="286">
        <f t="shared" ref="M47:O47" si="12">+M48+M56</f>
        <v>3835549</v>
      </c>
      <c r="N47" s="286">
        <f t="shared" si="12"/>
        <v>3835549</v>
      </c>
      <c r="O47" s="286">
        <f t="shared" si="12"/>
        <v>3835549</v>
      </c>
      <c r="P47" s="288">
        <f t="shared" si="4"/>
        <v>1</v>
      </c>
      <c r="Q47" s="288">
        <f t="shared" si="5"/>
        <v>0</v>
      </c>
    </row>
    <row r="48" spans="1:17" ht="24">
      <c r="A48" s="283"/>
      <c r="B48" s="272"/>
      <c r="C48" s="272">
        <v>2</v>
      </c>
      <c r="D48" s="272"/>
      <c r="E48" s="272"/>
      <c r="F48" s="283"/>
      <c r="G48" s="276" t="s">
        <v>253</v>
      </c>
      <c r="H48" s="283"/>
      <c r="I48" s="80"/>
      <c r="J48" s="80"/>
      <c r="K48" s="288"/>
      <c r="L48" s="286">
        <f>+L49</f>
        <v>3618749</v>
      </c>
      <c r="M48" s="286">
        <f t="shared" ref="M48:O48" si="13">+M49</f>
        <v>3618749</v>
      </c>
      <c r="N48" s="286">
        <f t="shared" si="13"/>
        <v>3618749</v>
      </c>
      <c r="O48" s="286">
        <f t="shared" si="13"/>
        <v>3618749</v>
      </c>
      <c r="P48" s="288">
        <f t="shared" si="4"/>
        <v>1</v>
      </c>
      <c r="Q48" s="288">
        <f t="shared" si="5"/>
        <v>0</v>
      </c>
    </row>
    <row r="49" spans="1:17">
      <c r="A49" s="283"/>
      <c r="B49" s="272"/>
      <c r="C49" s="272"/>
      <c r="D49" s="272">
        <v>1</v>
      </c>
      <c r="E49" s="272"/>
      <c r="F49" s="284"/>
      <c r="G49" s="276" t="s">
        <v>254</v>
      </c>
      <c r="H49" s="283"/>
      <c r="I49" s="80"/>
      <c r="J49" s="80"/>
      <c r="K49" s="288"/>
      <c r="L49" s="286">
        <f>+L50+L52+L54</f>
        <v>3618749</v>
      </c>
      <c r="M49" s="286">
        <f t="shared" ref="M49:O49" si="14">+M50+M52+M54</f>
        <v>3618749</v>
      </c>
      <c r="N49" s="286">
        <f t="shared" si="14"/>
        <v>3618749</v>
      </c>
      <c r="O49" s="286">
        <f t="shared" si="14"/>
        <v>3618749</v>
      </c>
      <c r="P49" s="288">
        <f t="shared" si="4"/>
        <v>1</v>
      </c>
      <c r="Q49" s="288">
        <f t="shared" si="5"/>
        <v>0</v>
      </c>
    </row>
    <row r="50" spans="1:17">
      <c r="A50" s="283"/>
      <c r="B50" s="272"/>
      <c r="C50" s="272"/>
      <c r="D50" s="272"/>
      <c r="E50" s="272">
        <v>546</v>
      </c>
      <c r="F50" s="284"/>
      <c r="G50" s="279" t="s">
        <v>255</v>
      </c>
      <c r="H50" s="280" t="s">
        <v>227</v>
      </c>
      <c r="I50" s="80">
        <v>145</v>
      </c>
      <c r="J50" s="80">
        <v>37</v>
      </c>
      <c r="K50" s="288">
        <f t="shared" si="3"/>
        <v>0.25517241379310346</v>
      </c>
      <c r="L50" s="286">
        <v>2708800</v>
      </c>
      <c r="M50" s="286">
        <v>2708800</v>
      </c>
      <c r="N50" s="286">
        <v>2708800</v>
      </c>
      <c r="O50" s="286">
        <v>2708800</v>
      </c>
      <c r="P50" s="288">
        <f t="shared" si="4"/>
        <v>1</v>
      </c>
      <c r="Q50" s="288">
        <f t="shared" si="5"/>
        <v>0.25517241379310346</v>
      </c>
    </row>
    <row r="51" spans="1:17" ht="22.8">
      <c r="A51" s="283"/>
      <c r="B51" s="272"/>
      <c r="C51" s="272"/>
      <c r="D51" s="272"/>
      <c r="E51" s="272"/>
      <c r="F51" s="282" t="s">
        <v>256</v>
      </c>
      <c r="G51" s="279" t="s">
        <v>257</v>
      </c>
      <c r="H51" s="280" t="s">
        <v>227</v>
      </c>
      <c r="I51" s="80">
        <v>145</v>
      </c>
      <c r="J51" s="80">
        <v>37</v>
      </c>
      <c r="K51" s="288">
        <f t="shared" si="3"/>
        <v>0.25517241379310346</v>
      </c>
      <c r="L51" s="286">
        <v>2708800</v>
      </c>
      <c r="M51" s="286">
        <v>2708800</v>
      </c>
      <c r="N51" s="286">
        <v>2708800</v>
      </c>
      <c r="O51" s="286">
        <v>2708800</v>
      </c>
      <c r="P51" s="288">
        <f t="shared" si="4"/>
        <v>1</v>
      </c>
      <c r="Q51" s="288">
        <f t="shared" si="5"/>
        <v>0.25517241379310346</v>
      </c>
    </row>
    <row r="52" spans="1:17">
      <c r="A52" s="283"/>
      <c r="B52" s="272"/>
      <c r="C52" s="272"/>
      <c r="D52" s="272"/>
      <c r="E52" s="272">
        <v>547</v>
      </c>
      <c r="F52" s="284"/>
      <c r="G52" s="279" t="s">
        <v>258</v>
      </c>
      <c r="H52" s="280" t="s">
        <v>227</v>
      </c>
      <c r="I52" s="80">
        <v>71</v>
      </c>
      <c r="J52" s="80">
        <v>7</v>
      </c>
      <c r="K52" s="288">
        <f t="shared" si="3"/>
        <v>9.8591549295774641E-2</v>
      </c>
      <c r="L52" s="286">
        <v>484989</v>
      </c>
      <c r="M52" s="286">
        <v>484989</v>
      </c>
      <c r="N52" s="286">
        <v>484989</v>
      </c>
      <c r="O52" s="286">
        <v>484989</v>
      </c>
      <c r="P52" s="288">
        <f t="shared" si="4"/>
        <v>1</v>
      </c>
      <c r="Q52" s="288">
        <f t="shared" si="5"/>
        <v>9.8591549295774641E-2</v>
      </c>
    </row>
    <row r="53" spans="1:17" ht="22.8">
      <c r="A53" s="283"/>
      <c r="B53" s="272"/>
      <c r="C53" s="272"/>
      <c r="D53" s="272"/>
      <c r="E53" s="272"/>
      <c r="F53" s="282" t="s">
        <v>256</v>
      </c>
      <c r="G53" s="279" t="s">
        <v>257</v>
      </c>
      <c r="H53" s="280" t="s">
        <v>227</v>
      </c>
      <c r="I53" s="80">
        <v>71</v>
      </c>
      <c r="J53" s="80">
        <v>7</v>
      </c>
      <c r="K53" s="288">
        <f t="shared" si="3"/>
        <v>9.8591549295774641E-2</v>
      </c>
      <c r="L53" s="286">
        <v>484989</v>
      </c>
      <c r="M53" s="286">
        <v>484989</v>
      </c>
      <c r="N53" s="286">
        <v>484989</v>
      </c>
      <c r="O53" s="286">
        <v>484989</v>
      </c>
      <c r="P53" s="288">
        <f t="shared" si="4"/>
        <v>1</v>
      </c>
      <c r="Q53" s="288">
        <f t="shared" si="5"/>
        <v>9.8591549295774641E-2</v>
      </c>
    </row>
    <row r="54" spans="1:17" ht="22.8">
      <c r="A54" s="283"/>
      <c r="B54" s="272"/>
      <c r="C54" s="272"/>
      <c r="D54" s="272"/>
      <c r="E54" s="272">
        <v>548</v>
      </c>
      <c r="F54" s="284"/>
      <c r="G54" s="279" t="s">
        <v>259</v>
      </c>
      <c r="H54" s="280" t="s">
        <v>227</v>
      </c>
      <c r="I54" s="80">
        <v>305</v>
      </c>
      <c r="J54" s="80">
        <v>8</v>
      </c>
      <c r="K54" s="288">
        <f t="shared" si="3"/>
        <v>2.6229508196721311E-2</v>
      </c>
      <c r="L54" s="286">
        <v>424960</v>
      </c>
      <c r="M54" s="286">
        <v>424960</v>
      </c>
      <c r="N54" s="286">
        <v>424960</v>
      </c>
      <c r="O54" s="286">
        <v>424960</v>
      </c>
      <c r="P54" s="288">
        <f t="shared" si="4"/>
        <v>1</v>
      </c>
      <c r="Q54" s="288">
        <f t="shared" si="5"/>
        <v>2.6229508196721311E-2</v>
      </c>
    </row>
    <row r="55" spans="1:17" ht="22.8">
      <c r="A55" s="283"/>
      <c r="B55" s="272"/>
      <c r="C55" s="272"/>
      <c r="D55" s="272"/>
      <c r="E55" s="272"/>
      <c r="F55" s="282" t="s">
        <v>256</v>
      </c>
      <c r="G55" s="279" t="s">
        <v>257</v>
      </c>
      <c r="H55" s="280" t="s">
        <v>227</v>
      </c>
      <c r="I55" s="80">
        <v>305</v>
      </c>
      <c r="J55" s="80">
        <v>8</v>
      </c>
      <c r="K55" s="288">
        <f t="shared" si="3"/>
        <v>2.6229508196721311E-2</v>
      </c>
      <c r="L55" s="286">
        <v>424960</v>
      </c>
      <c r="M55" s="286">
        <v>424960</v>
      </c>
      <c r="N55" s="286">
        <v>424960</v>
      </c>
      <c r="O55" s="286">
        <v>424960</v>
      </c>
      <c r="P55" s="288">
        <f t="shared" si="4"/>
        <v>1</v>
      </c>
      <c r="Q55" s="288">
        <f t="shared" si="5"/>
        <v>2.6229508196721311E-2</v>
      </c>
    </row>
    <row r="56" spans="1:17" ht="24">
      <c r="A56" s="283"/>
      <c r="B56" s="272"/>
      <c r="C56" s="272">
        <v>9</v>
      </c>
      <c r="D56" s="272"/>
      <c r="E56" s="272"/>
      <c r="F56" s="284"/>
      <c r="G56" s="276" t="s">
        <v>260</v>
      </c>
      <c r="H56" s="283"/>
      <c r="I56" s="80"/>
      <c r="J56" s="80"/>
      <c r="K56" s="288"/>
      <c r="L56" s="286">
        <f>+L57</f>
        <v>216800</v>
      </c>
      <c r="M56" s="286">
        <f t="shared" ref="M56:O56" si="15">+M57</f>
        <v>216800</v>
      </c>
      <c r="N56" s="286">
        <f t="shared" si="15"/>
        <v>216800</v>
      </c>
      <c r="O56" s="286">
        <f t="shared" si="15"/>
        <v>216800</v>
      </c>
      <c r="P56" s="288">
        <f t="shared" si="4"/>
        <v>1</v>
      </c>
      <c r="Q56" s="288">
        <f t="shared" si="5"/>
        <v>0</v>
      </c>
    </row>
    <row r="57" spans="1:17">
      <c r="A57" s="283"/>
      <c r="B57" s="272"/>
      <c r="C57" s="272"/>
      <c r="D57" s="272">
        <v>3</v>
      </c>
      <c r="E57" s="272"/>
      <c r="F57" s="284"/>
      <c r="G57" s="276" t="s">
        <v>261</v>
      </c>
      <c r="H57" s="283"/>
      <c r="I57" s="80"/>
      <c r="J57" s="80"/>
      <c r="K57" s="288"/>
      <c r="L57" s="286">
        <f>+L58+L60</f>
        <v>216800</v>
      </c>
      <c r="M57" s="286">
        <f t="shared" ref="M57:O57" si="16">+M58+M60</f>
        <v>216800</v>
      </c>
      <c r="N57" s="286">
        <f t="shared" si="16"/>
        <v>216800</v>
      </c>
      <c r="O57" s="286">
        <f t="shared" si="16"/>
        <v>216800</v>
      </c>
      <c r="P57" s="288">
        <f t="shared" si="4"/>
        <v>1</v>
      </c>
      <c r="Q57" s="288">
        <f t="shared" si="5"/>
        <v>0</v>
      </c>
    </row>
    <row r="58" spans="1:17">
      <c r="A58" s="283"/>
      <c r="B58" s="272"/>
      <c r="C58" s="272"/>
      <c r="D58" s="272"/>
      <c r="E58" s="272">
        <v>552</v>
      </c>
      <c r="F58" s="284"/>
      <c r="G58" s="279" t="s">
        <v>262</v>
      </c>
      <c r="H58" s="280" t="s">
        <v>227</v>
      </c>
      <c r="I58" s="80">
        <v>24</v>
      </c>
      <c r="J58" s="80">
        <v>24</v>
      </c>
      <c r="K58" s="288">
        <f t="shared" si="3"/>
        <v>1</v>
      </c>
      <c r="L58" s="286">
        <v>216800</v>
      </c>
      <c r="M58" s="286">
        <v>216800</v>
      </c>
      <c r="N58" s="286">
        <v>216800</v>
      </c>
      <c r="O58" s="286">
        <v>216800</v>
      </c>
      <c r="P58" s="288">
        <f t="shared" si="4"/>
        <v>1</v>
      </c>
      <c r="Q58" s="288">
        <f t="shared" si="5"/>
        <v>1</v>
      </c>
    </row>
    <row r="59" spans="1:17" ht="22.8">
      <c r="A59" s="283"/>
      <c r="B59" s="272"/>
      <c r="C59" s="272"/>
      <c r="D59" s="272"/>
      <c r="E59" s="272"/>
      <c r="F59" s="282" t="s">
        <v>244</v>
      </c>
      <c r="G59" s="279" t="s">
        <v>245</v>
      </c>
      <c r="H59" s="280" t="s">
        <v>227</v>
      </c>
      <c r="I59" s="80">
        <v>24</v>
      </c>
      <c r="J59" s="80">
        <v>24</v>
      </c>
      <c r="K59" s="288">
        <f t="shared" si="3"/>
        <v>1</v>
      </c>
      <c r="L59" s="286">
        <v>216800</v>
      </c>
      <c r="M59" s="286">
        <v>216800</v>
      </c>
      <c r="N59" s="286">
        <v>216800</v>
      </c>
      <c r="O59" s="286">
        <v>216800</v>
      </c>
      <c r="P59" s="288">
        <f t="shared" si="4"/>
        <v>1</v>
      </c>
      <c r="Q59" s="288">
        <f t="shared" si="5"/>
        <v>1</v>
      </c>
    </row>
    <row r="60" spans="1:17">
      <c r="A60" s="283"/>
      <c r="B60" s="272"/>
      <c r="C60" s="272"/>
      <c r="D60" s="272"/>
      <c r="E60" s="272">
        <v>553</v>
      </c>
      <c r="F60" s="284"/>
      <c r="G60" s="279" t="s">
        <v>263</v>
      </c>
      <c r="H60" s="280" t="s">
        <v>227</v>
      </c>
      <c r="I60" s="80">
        <v>0</v>
      </c>
      <c r="J60" s="80">
        <v>0</v>
      </c>
      <c r="K60" s="288">
        <v>0</v>
      </c>
      <c r="L60" s="286">
        <v>0</v>
      </c>
      <c r="M60" s="286">
        <v>0</v>
      </c>
      <c r="N60" s="286">
        <v>0</v>
      </c>
      <c r="O60" s="286">
        <v>0</v>
      </c>
      <c r="P60" s="288">
        <v>0</v>
      </c>
      <c r="Q60" s="288">
        <v>0</v>
      </c>
    </row>
    <row r="61" spans="1:17" ht="22.8">
      <c r="A61" s="283"/>
      <c r="B61" s="272"/>
      <c r="C61" s="272"/>
      <c r="D61" s="272"/>
      <c r="E61" s="272"/>
      <c r="F61" s="282" t="s">
        <v>244</v>
      </c>
      <c r="G61" s="279" t="s">
        <v>245</v>
      </c>
      <c r="H61" s="280" t="s">
        <v>227</v>
      </c>
      <c r="I61" s="80">
        <v>0</v>
      </c>
      <c r="J61" s="80">
        <v>0</v>
      </c>
      <c r="K61" s="288">
        <v>0</v>
      </c>
      <c r="L61" s="286">
        <v>0</v>
      </c>
      <c r="M61" s="286">
        <v>0</v>
      </c>
      <c r="N61" s="286">
        <v>0</v>
      </c>
      <c r="O61" s="286">
        <v>0</v>
      </c>
      <c r="P61" s="288">
        <v>0</v>
      </c>
      <c r="Q61" s="288">
        <v>0</v>
      </c>
    </row>
    <row r="62" spans="1:17" ht="24">
      <c r="A62" s="272">
        <v>2</v>
      </c>
      <c r="B62" s="272"/>
      <c r="C62" s="272"/>
      <c r="D62" s="272"/>
      <c r="E62" s="272"/>
      <c r="F62" s="284"/>
      <c r="G62" s="276" t="s">
        <v>264</v>
      </c>
      <c r="H62" s="283"/>
      <c r="I62" s="80"/>
      <c r="J62" s="80"/>
      <c r="K62" s="288"/>
      <c r="L62" s="286">
        <f>+L63</f>
        <v>0</v>
      </c>
      <c r="M62" s="286">
        <f t="shared" ref="M62:O65" si="17">+M63</f>
        <v>0</v>
      </c>
      <c r="N62" s="286">
        <f t="shared" si="17"/>
        <v>0</v>
      </c>
      <c r="O62" s="286">
        <f t="shared" si="17"/>
        <v>0</v>
      </c>
      <c r="P62" s="288"/>
      <c r="Q62" s="288"/>
    </row>
    <row r="63" spans="1:17">
      <c r="A63" s="272"/>
      <c r="B63" s="272">
        <v>1</v>
      </c>
      <c r="C63" s="272"/>
      <c r="D63" s="272"/>
      <c r="E63" s="272"/>
      <c r="F63" s="284"/>
      <c r="G63" s="276" t="s">
        <v>212</v>
      </c>
      <c r="H63" s="283"/>
      <c r="I63" s="80"/>
      <c r="J63" s="80"/>
      <c r="K63" s="288"/>
      <c r="L63" s="286">
        <f>+L64</f>
        <v>0</v>
      </c>
      <c r="M63" s="286">
        <f t="shared" si="17"/>
        <v>0</v>
      </c>
      <c r="N63" s="286">
        <f t="shared" si="17"/>
        <v>0</v>
      </c>
      <c r="O63" s="286">
        <f t="shared" si="17"/>
        <v>0</v>
      </c>
      <c r="P63" s="288"/>
      <c r="Q63" s="288"/>
    </row>
    <row r="64" spans="1:17" ht="24">
      <c r="A64" s="272"/>
      <c r="B64" s="272"/>
      <c r="C64" s="272">
        <v>7</v>
      </c>
      <c r="D64" s="272"/>
      <c r="E64" s="272"/>
      <c r="F64" s="284"/>
      <c r="G64" s="276" t="s">
        <v>265</v>
      </c>
      <c r="H64" s="283"/>
      <c r="I64" s="80"/>
      <c r="J64" s="80"/>
      <c r="K64" s="288"/>
      <c r="L64" s="286">
        <f>+L65</f>
        <v>0</v>
      </c>
      <c r="M64" s="286">
        <f t="shared" si="17"/>
        <v>0</v>
      </c>
      <c r="N64" s="286">
        <f t="shared" si="17"/>
        <v>0</v>
      </c>
      <c r="O64" s="286">
        <f t="shared" si="17"/>
        <v>0</v>
      </c>
      <c r="P64" s="288"/>
      <c r="Q64" s="288"/>
    </row>
    <row r="65" spans="1:17">
      <c r="A65" s="272"/>
      <c r="B65" s="272"/>
      <c r="C65" s="272"/>
      <c r="D65" s="272">
        <v>2</v>
      </c>
      <c r="E65" s="272"/>
      <c r="F65" s="284"/>
      <c r="G65" s="276" t="s">
        <v>266</v>
      </c>
      <c r="H65" s="283"/>
      <c r="I65" s="80"/>
      <c r="J65" s="80"/>
      <c r="K65" s="288"/>
      <c r="L65" s="286">
        <f>+L66</f>
        <v>0</v>
      </c>
      <c r="M65" s="286">
        <f t="shared" si="17"/>
        <v>0</v>
      </c>
      <c r="N65" s="286">
        <f t="shared" si="17"/>
        <v>0</v>
      </c>
      <c r="O65" s="286">
        <f t="shared" si="17"/>
        <v>0</v>
      </c>
      <c r="P65" s="288"/>
      <c r="Q65" s="288"/>
    </row>
    <row r="66" spans="1:17" ht="22.8">
      <c r="A66" s="272"/>
      <c r="B66" s="272"/>
      <c r="C66" s="272"/>
      <c r="D66" s="272"/>
      <c r="E66" s="272">
        <v>301</v>
      </c>
      <c r="F66" s="284"/>
      <c r="G66" s="279" t="s">
        <v>267</v>
      </c>
      <c r="H66" s="280" t="s">
        <v>268</v>
      </c>
      <c r="I66" s="80">
        <v>0</v>
      </c>
      <c r="J66" s="80">
        <v>0</v>
      </c>
      <c r="K66" s="288">
        <v>0</v>
      </c>
      <c r="L66" s="286">
        <v>0</v>
      </c>
      <c r="M66" s="286">
        <v>0</v>
      </c>
      <c r="N66" s="286">
        <v>0</v>
      </c>
      <c r="O66" s="286">
        <v>0</v>
      </c>
      <c r="P66" s="288">
        <v>0</v>
      </c>
      <c r="Q66" s="288">
        <v>0</v>
      </c>
    </row>
    <row r="67" spans="1:17">
      <c r="A67" s="272">
        <v>3</v>
      </c>
      <c r="B67" s="272"/>
      <c r="C67" s="272"/>
      <c r="D67" s="272"/>
      <c r="E67" s="272"/>
      <c r="F67" s="284"/>
      <c r="G67" s="276" t="s">
        <v>252</v>
      </c>
      <c r="H67" s="283"/>
      <c r="I67" s="80"/>
      <c r="J67" s="80"/>
      <c r="K67" s="288"/>
      <c r="L67" s="286">
        <f>+L68</f>
        <v>33481138.75</v>
      </c>
      <c r="M67" s="286">
        <f t="shared" ref="M67:O67" si="18">+M68</f>
        <v>33481138.75</v>
      </c>
      <c r="N67" s="286">
        <f t="shared" si="18"/>
        <v>33481138.75</v>
      </c>
      <c r="O67" s="286">
        <f t="shared" si="18"/>
        <v>33481138.75</v>
      </c>
      <c r="P67" s="288"/>
      <c r="Q67" s="288"/>
    </row>
    <row r="68" spans="1:17">
      <c r="A68" s="272"/>
      <c r="B68" s="272">
        <v>3</v>
      </c>
      <c r="C68" s="272"/>
      <c r="D68" s="272"/>
      <c r="E68" s="272"/>
      <c r="F68" s="284"/>
      <c r="G68" s="276" t="s">
        <v>269</v>
      </c>
      <c r="H68" s="283"/>
      <c r="I68" s="80"/>
      <c r="J68" s="80"/>
      <c r="K68" s="288"/>
      <c r="L68" s="286">
        <f>+L69+L93</f>
        <v>33481138.75</v>
      </c>
      <c r="M68" s="286">
        <f t="shared" ref="M68:O68" si="19">+M69+M93</f>
        <v>33481138.75</v>
      </c>
      <c r="N68" s="286">
        <f t="shared" si="19"/>
        <v>33481138.75</v>
      </c>
      <c r="O68" s="286">
        <f t="shared" si="19"/>
        <v>33481138.75</v>
      </c>
      <c r="P68" s="288"/>
      <c r="Q68" s="288"/>
    </row>
    <row r="69" spans="1:17" ht="24">
      <c r="A69" s="272"/>
      <c r="B69" s="272"/>
      <c r="C69" s="272">
        <v>2</v>
      </c>
      <c r="D69" s="272"/>
      <c r="E69" s="272"/>
      <c r="F69" s="284"/>
      <c r="G69" s="276" t="s">
        <v>253</v>
      </c>
      <c r="H69" s="283"/>
      <c r="I69" s="80"/>
      <c r="J69" s="80"/>
      <c r="K69" s="288"/>
      <c r="L69" s="286">
        <f>+L70</f>
        <v>32479048.75</v>
      </c>
      <c r="M69" s="286">
        <f t="shared" ref="M69:O69" si="20">+M70</f>
        <v>32479048.75</v>
      </c>
      <c r="N69" s="286">
        <f t="shared" si="20"/>
        <v>32479048.75</v>
      </c>
      <c r="O69" s="286">
        <f t="shared" si="20"/>
        <v>32479048.75</v>
      </c>
      <c r="P69" s="288"/>
      <c r="Q69" s="288"/>
    </row>
    <row r="70" spans="1:17">
      <c r="A70" s="272"/>
      <c r="B70" s="272"/>
      <c r="C70" s="272"/>
      <c r="D70" s="272">
        <v>1</v>
      </c>
      <c r="E70" s="272"/>
      <c r="F70" s="284"/>
      <c r="G70" s="276" t="s">
        <v>254</v>
      </c>
      <c r="H70" s="283"/>
      <c r="I70" s="80"/>
      <c r="J70" s="80"/>
      <c r="K70" s="288"/>
      <c r="L70" s="286">
        <f>+L71+L73+L75+L77+L79+L81+L83+L85+L87+L89+L91</f>
        <v>32479048.75</v>
      </c>
      <c r="M70" s="286">
        <f t="shared" ref="M70:O70" si="21">+M71+M73+M75+M77+M79+M81+M83+M85+M87+M89+M91</f>
        <v>32479048.75</v>
      </c>
      <c r="N70" s="286">
        <f t="shared" si="21"/>
        <v>32479048.75</v>
      </c>
      <c r="O70" s="286">
        <f t="shared" si="21"/>
        <v>32479048.75</v>
      </c>
      <c r="P70" s="288"/>
      <c r="Q70" s="288"/>
    </row>
    <row r="71" spans="1:17" ht="34.200000000000003">
      <c r="A71" s="272"/>
      <c r="B71" s="272"/>
      <c r="C71" s="272"/>
      <c r="D71" s="272"/>
      <c r="E71" s="272">
        <v>352</v>
      </c>
      <c r="F71" s="284"/>
      <c r="G71" s="279" t="s">
        <v>270</v>
      </c>
      <c r="H71" s="280" t="s">
        <v>227</v>
      </c>
      <c r="I71" s="80">
        <v>0</v>
      </c>
      <c r="J71" s="80">
        <v>0</v>
      </c>
      <c r="K71" s="288">
        <v>0</v>
      </c>
      <c r="L71" s="286">
        <v>0</v>
      </c>
      <c r="M71" s="286">
        <v>0</v>
      </c>
      <c r="N71" s="286">
        <v>0</v>
      </c>
      <c r="O71" s="286">
        <v>0</v>
      </c>
      <c r="P71" s="288">
        <v>0</v>
      </c>
      <c r="Q71" s="288">
        <v>0</v>
      </c>
    </row>
    <row r="72" spans="1:17" ht="22.8">
      <c r="A72" s="272"/>
      <c r="B72" s="272"/>
      <c r="C72" s="272"/>
      <c r="D72" s="272"/>
      <c r="E72" s="272"/>
      <c r="F72" s="282" t="s">
        <v>250</v>
      </c>
      <c r="G72" s="279" t="s">
        <v>251</v>
      </c>
      <c r="H72" s="280" t="s">
        <v>227</v>
      </c>
      <c r="I72" s="80">
        <v>0</v>
      </c>
      <c r="J72" s="80">
        <v>0</v>
      </c>
      <c r="K72" s="288">
        <v>0</v>
      </c>
      <c r="L72" s="286">
        <v>0</v>
      </c>
      <c r="M72" s="286">
        <v>0</v>
      </c>
      <c r="N72" s="286">
        <v>0</v>
      </c>
      <c r="O72" s="286">
        <v>0</v>
      </c>
      <c r="P72" s="288">
        <v>0</v>
      </c>
      <c r="Q72" s="288">
        <v>0</v>
      </c>
    </row>
    <row r="73" spans="1:17" ht="22.8">
      <c r="A73" s="272"/>
      <c r="B73" s="272"/>
      <c r="C73" s="272"/>
      <c r="D73" s="272"/>
      <c r="E73" s="272">
        <v>353</v>
      </c>
      <c r="F73" s="284"/>
      <c r="G73" s="279" t="s">
        <v>271</v>
      </c>
      <c r="H73" s="280" t="s">
        <v>227</v>
      </c>
      <c r="I73" s="80">
        <v>1</v>
      </c>
      <c r="J73" s="80">
        <v>0</v>
      </c>
      <c r="K73" s="288">
        <f t="shared" si="3"/>
        <v>0</v>
      </c>
      <c r="L73" s="286">
        <v>1125000</v>
      </c>
      <c r="M73" s="286">
        <v>1125000</v>
      </c>
      <c r="N73" s="286">
        <v>1125000</v>
      </c>
      <c r="O73" s="286">
        <v>1125000</v>
      </c>
      <c r="P73" s="288">
        <f t="shared" si="4"/>
        <v>1</v>
      </c>
      <c r="Q73" s="288">
        <v>0</v>
      </c>
    </row>
    <row r="74" spans="1:17" ht="22.8">
      <c r="A74" s="272"/>
      <c r="B74" s="272"/>
      <c r="C74" s="272"/>
      <c r="D74" s="272"/>
      <c r="E74" s="272"/>
      <c r="F74" s="282" t="s">
        <v>250</v>
      </c>
      <c r="G74" s="279" t="s">
        <v>251</v>
      </c>
      <c r="H74" s="280" t="s">
        <v>227</v>
      </c>
      <c r="I74" s="80">
        <v>1</v>
      </c>
      <c r="J74" s="80">
        <v>0</v>
      </c>
      <c r="K74" s="288">
        <f t="shared" si="3"/>
        <v>0</v>
      </c>
      <c r="L74" s="286">
        <v>1125000</v>
      </c>
      <c r="M74" s="286">
        <v>1125000</v>
      </c>
      <c r="N74" s="286">
        <v>1125000</v>
      </c>
      <c r="O74" s="286">
        <v>1125000</v>
      </c>
      <c r="P74" s="288">
        <f t="shared" si="4"/>
        <v>1</v>
      </c>
      <c r="Q74" s="288">
        <f t="shared" si="5"/>
        <v>0</v>
      </c>
    </row>
    <row r="75" spans="1:17" ht="34.200000000000003">
      <c r="A75" s="272"/>
      <c r="B75" s="272"/>
      <c r="C75" s="272"/>
      <c r="D75" s="272"/>
      <c r="E75" s="272">
        <v>354</v>
      </c>
      <c r="F75" s="284"/>
      <c r="G75" s="279" t="s">
        <v>272</v>
      </c>
      <c r="H75" s="280" t="s">
        <v>227</v>
      </c>
      <c r="I75" s="80">
        <v>67</v>
      </c>
      <c r="J75" s="80">
        <v>67</v>
      </c>
      <c r="K75" s="288">
        <f t="shared" si="3"/>
        <v>1</v>
      </c>
      <c r="L75" s="286">
        <v>2801799</v>
      </c>
      <c r="M75" s="286">
        <v>2801799</v>
      </c>
      <c r="N75" s="286">
        <v>2801799</v>
      </c>
      <c r="O75" s="286">
        <v>2801799</v>
      </c>
      <c r="P75" s="288">
        <f t="shared" si="4"/>
        <v>1</v>
      </c>
      <c r="Q75" s="288">
        <f t="shared" si="5"/>
        <v>1</v>
      </c>
    </row>
    <row r="76" spans="1:17" ht="22.8">
      <c r="A76" s="272"/>
      <c r="B76" s="272"/>
      <c r="C76" s="272"/>
      <c r="D76" s="272"/>
      <c r="E76" s="272"/>
      <c r="F76" s="282" t="s">
        <v>250</v>
      </c>
      <c r="G76" s="279" t="s">
        <v>251</v>
      </c>
      <c r="H76" s="280" t="s">
        <v>227</v>
      </c>
      <c r="I76" s="80">
        <v>67</v>
      </c>
      <c r="J76" s="80">
        <v>67</v>
      </c>
      <c r="K76" s="288">
        <f t="shared" si="3"/>
        <v>1</v>
      </c>
      <c r="L76" s="286">
        <v>2801799</v>
      </c>
      <c r="M76" s="286">
        <v>2801799</v>
      </c>
      <c r="N76" s="286">
        <v>2801799</v>
      </c>
      <c r="O76" s="286">
        <v>2801799</v>
      </c>
      <c r="P76" s="288">
        <f t="shared" si="4"/>
        <v>1</v>
      </c>
      <c r="Q76" s="288">
        <f t="shared" si="5"/>
        <v>1</v>
      </c>
    </row>
    <row r="77" spans="1:17" ht="22.8">
      <c r="A77" s="272"/>
      <c r="B77" s="272"/>
      <c r="C77" s="272"/>
      <c r="D77" s="272"/>
      <c r="E77" s="272">
        <v>355</v>
      </c>
      <c r="F77" s="284"/>
      <c r="G77" s="279" t="s">
        <v>273</v>
      </c>
      <c r="H77" s="280" t="s">
        <v>227</v>
      </c>
      <c r="I77" s="80">
        <v>2</v>
      </c>
      <c r="J77" s="80">
        <v>0</v>
      </c>
      <c r="K77" s="288">
        <f t="shared" si="3"/>
        <v>0</v>
      </c>
      <c r="L77" s="286">
        <v>950000</v>
      </c>
      <c r="M77" s="286">
        <v>950000</v>
      </c>
      <c r="N77" s="286">
        <v>950000</v>
      </c>
      <c r="O77" s="286">
        <v>950000</v>
      </c>
      <c r="P77" s="288">
        <f t="shared" si="4"/>
        <v>1</v>
      </c>
      <c r="Q77" s="288">
        <f t="shared" si="5"/>
        <v>0</v>
      </c>
    </row>
    <row r="78" spans="1:17" ht="22.8">
      <c r="A78" s="272"/>
      <c r="B78" s="272"/>
      <c r="C78" s="272"/>
      <c r="D78" s="272"/>
      <c r="E78" s="272"/>
      <c r="F78" s="282" t="s">
        <v>250</v>
      </c>
      <c r="G78" s="279" t="s">
        <v>251</v>
      </c>
      <c r="H78" s="280" t="s">
        <v>227</v>
      </c>
      <c r="I78" s="80">
        <v>2</v>
      </c>
      <c r="J78" s="80">
        <v>0</v>
      </c>
      <c r="K78" s="288">
        <f t="shared" ref="K78:K96" si="22">+J78/I78</f>
        <v>0</v>
      </c>
      <c r="L78" s="286">
        <v>950000</v>
      </c>
      <c r="M78" s="286">
        <v>950000</v>
      </c>
      <c r="N78" s="286">
        <v>950000</v>
      </c>
      <c r="O78" s="286">
        <v>950000</v>
      </c>
      <c r="P78" s="288">
        <f t="shared" ref="P78:P98" si="23">+M78/L78</f>
        <v>1</v>
      </c>
      <c r="Q78" s="288">
        <f t="shared" ref="Q78" si="24">+K78/P78</f>
        <v>0</v>
      </c>
    </row>
    <row r="79" spans="1:17" ht="22.8">
      <c r="A79" s="272"/>
      <c r="B79" s="272"/>
      <c r="C79" s="272"/>
      <c r="D79" s="272"/>
      <c r="E79" s="272">
        <v>356</v>
      </c>
      <c r="F79" s="284"/>
      <c r="G79" s="279" t="s">
        <v>274</v>
      </c>
      <c r="H79" s="280" t="s">
        <v>227</v>
      </c>
      <c r="I79" s="80">
        <v>2</v>
      </c>
      <c r="J79" s="80">
        <v>0</v>
      </c>
      <c r="K79" s="288">
        <f t="shared" si="22"/>
        <v>0</v>
      </c>
      <c r="L79" s="286">
        <v>0</v>
      </c>
      <c r="M79" s="286">
        <v>0</v>
      </c>
      <c r="N79" s="286">
        <v>0</v>
      </c>
      <c r="O79" s="286">
        <v>0</v>
      </c>
      <c r="P79" s="288">
        <v>0</v>
      </c>
      <c r="Q79" s="288">
        <v>0</v>
      </c>
    </row>
    <row r="80" spans="1:17" ht="22.8">
      <c r="A80" s="272"/>
      <c r="B80" s="272"/>
      <c r="C80" s="272"/>
      <c r="D80" s="272"/>
      <c r="E80" s="272"/>
      <c r="F80" s="282" t="s">
        <v>250</v>
      </c>
      <c r="G80" s="279" t="s">
        <v>251</v>
      </c>
      <c r="H80" s="280" t="s">
        <v>227</v>
      </c>
      <c r="I80" s="80">
        <v>2</v>
      </c>
      <c r="J80" s="80">
        <v>0</v>
      </c>
      <c r="K80" s="288">
        <f t="shared" si="22"/>
        <v>0</v>
      </c>
      <c r="L80" s="286"/>
      <c r="M80" s="286"/>
      <c r="N80" s="286"/>
      <c r="O80" s="286"/>
      <c r="P80" s="288">
        <v>0</v>
      </c>
      <c r="Q80" s="288">
        <v>0</v>
      </c>
    </row>
    <row r="81" spans="1:17" ht="22.8">
      <c r="A81" s="272"/>
      <c r="B81" s="272"/>
      <c r="C81" s="272"/>
      <c r="D81" s="272"/>
      <c r="E81" s="272">
        <v>357</v>
      </c>
      <c r="F81" s="284"/>
      <c r="G81" s="279" t="s">
        <v>275</v>
      </c>
      <c r="H81" s="280" t="s">
        <v>227</v>
      </c>
      <c r="I81" s="80">
        <v>8</v>
      </c>
      <c r="J81" s="80">
        <v>8</v>
      </c>
      <c r="K81" s="288">
        <f t="shared" si="22"/>
        <v>1</v>
      </c>
      <c r="L81" s="286">
        <v>407700</v>
      </c>
      <c r="M81" s="286">
        <v>407700</v>
      </c>
      <c r="N81" s="286">
        <v>407700</v>
      </c>
      <c r="O81" s="286">
        <v>407700</v>
      </c>
      <c r="P81" s="288">
        <f t="shared" si="23"/>
        <v>1</v>
      </c>
      <c r="Q81" s="288">
        <f t="shared" ref="Q81:Q98" si="25">+K81/P81</f>
        <v>1</v>
      </c>
    </row>
    <row r="82" spans="1:17" ht="22.8">
      <c r="A82" s="272"/>
      <c r="B82" s="272"/>
      <c r="C82" s="272"/>
      <c r="D82" s="272"/>
      <c r="E82" s="272"/>
      <c r="F82" s="282" t="s">
        <v>250</v>
      </c>
      <c r="G82" s="279" t="s">
        <v>251</v>
      </c>
      <c r="H82" s="280" t="s">
        <v>227</v>
      </c>
      <c r="I82" s="80">
        <v>8</v>
      </c>
      <c r="J82" s="80">
        <v>8</v>
      </c>
      <c r="K82" s="288">
        <f t="shared" si="22"/>
        <v>1</v>
      </c>
      <c r="L82" s="286">
        <v>407700</v>
      </c>
      <c r="M82" s="286">
        <v>407700</v>
      </c>
      <c r="N82" s="286">
        <v>407700</v>
      </c>
      <c r="O82" s="286">
        <v>407700</v>
      </c>
      <c r="P82" s="288">
        <f t="shared" si="23"/>
        <v>1</v>
      </c>
      <c r="Q82" s="288">
        <f t="shared" si="25"/>
        <v>1</v>
      </c>
    </row>
    <row r="83" spans="1:17" ht="22.8">
      <c r="A83" s="272"/>
      <c r="B83" s="272"/>
      <c r="C83" s="272"/>
      <c r="D83" s="272"/>
      <c r="E83" s="272">
        <v>358</v>
      </c>
      <c r="F83" s="284"/>
      <c r="G83" s="279" t="s">
        <v>276</v>
      </c>
      <c r="H83" s="280" t="s">
        <v>227</v>
      </c>
      <c r="I83" s="80">
        <v>10</v>
      </c>
      <c r="J83" s="80">
        <v>0</v>
      </c>
      <c r="K83" s="288">
        <f t="shared" si="22"/>
        <v>0</v>
      </c>
      <c r="L83" s="286">
        <v>875000</v>
      </c>
      <c r="M83" s="286">
        <v>875000</v>
      </c>
      <c r="N83" s="286">
        <v>875000</v>
      </c>
      <c r="O83" s="286">
        <v>875000</v>
      </c>
      <c r="P83" s="288">
        <f t="shared" si="23"/>
        <v>1</v>
      </c>
      <c r="Q83" s="288">
        <f t="shared" si="25"/>
        <v>0</v>
      </c>
    </row>
    <row r="84" spans="1:17" ht="22.8">
      <c r="A84" s="272"/>
      <c r="B84" s="272"/>
      <c r="C84" s="272"/>
      <c r="D84" s="272"/>
      <c r="E84" s="272"/>
      <c r="F84" s="282" t="s">
        <v>250</v>
      </c>
      <c r="G84" s="279" t="s">
        <v>251</v>
      </c>
      <c r="H84" s="280" t="s">
        <v>227</v>
      </c>
      <c r="I84" s="80">
        <v>10</v>
      </c>
      <c r="J84" s="80">
        <v>0</v>
      </c>
      <c r="K84" s="288">
        <f t="shared" si="22"/>
        <v>0</v>
      </c>
      <c r="L84" s="286">
        <v>875000</v>
      </c>
      <c r="M84" s="286">
        <v>875000</v>
      </c>
      <c r="N84" s="286">
        <v>875000</v>
      </c>
      <c r="O84" s="286">
        <v>875000</v>
      </c>
      <c r="P84" s="288">
        <f t="shared" si="23"/>
        <v>1</v>
      </c>
      <c r="Q84" s="288">
        <f t="shared" si="25"/>
        <v>0</v>
      </c>
    </row>
    <row r="85" spans="1:17" ht="22.8">
      <c r="A85" s="272"/>
      <c r="B85" s="272"/>
      <c r="C85" s="272"/>
      <c r="D85" s="272"/>
      <c r="E85" s="272">
        <v>360</v>
      </c>
      <c r="F85" s="284"/>
      <c r="G85" s="279" t="s">
        <v>277</v>
      </c>
      <c r="H85" s="280" t="s">
        <v>278</v>
      </c>
      <c r="I85" s="80">
        <v>150</v>
      </c>
      <c r="J85" s="80">
        <v>0</v>
      </c>
      <c r="K85" s="288">
        <f t="shared" si="22"/>
        <v>0</v>
      </c>
      <c r="L85" s="286">
        <v>4050253.92</v>
      </c>
      <c r="M85" s="286">
        <v>4050253.92</v>
      </c>
      <c r="N85" s="286">
        <v>4050253.92</v>
      </c>
      <c r="O85" s="286">
        <v>4050253.92</v>
      </c>
      <c r="P85" s="288">
        <f t="shared" si="23"/>
        <v>1</v>
      </c>
      <c r="Q85" s="288">
        <f t="shared" si="25"/>
        <v>0</v>
      </c>
    </row>
    <row r="86" spans="1:17" ht="22.8">
      <c r="A86" s="272"/>
      <c r="B86" s="272"/>
      <c r="C86" s="272"/>
      <c r="D86" s="272"/>
      <c r="E86" s="272"/>
      <c r="F86" s="282" t="s">
        <v>250</v>
      </c>
      <c r="G86" s="279" t="s">
        <v>251</v>
      </c>
      <c r="H86" s="280" t="s">
        <v>278</v>
      </c>
      <c r="I86" s="80">
        <v>150</v>
      </c>
      <c r="J86" s="80">
        <v>0</v>
      </c>
      <c r="K86" s="288">
        <f t="shared" si="22"/>
        <v>0</v>
      </c>
      <c r="L86" s="286">
        <v>3900000</v>
      </c>
      <c r="M86" s="286">
        <v>3900000</v>
      </c>
      <c r="N86" s="286">
        <v>3900000</v>
      </c>
      <c r="O86" s="286">
        <v>3900000</v>
      </c>
      <c r="P86" s="288">
        <f t="shared" si="23"/>
        <v>1</v>
      </c>
      <c r="Q86" s="288">
        <f t="shared" si="25"/>
        <v>0</v>
      </c>
    </row>
    <row r="87" spans="1:17" ht="34.200000000000003">
      <c r="A87" s="272"/>
      <c r="B87" s="272"/>
      <c r="C87" s="272"/>
      <c r="D87" s="272"/>
      <c r="E87" s="272">
        <v>361</v>
      </c>
      <c r="F87" s="284"/>
      <c r="G87" s="279" t="s">
        <v>279</v>
      </c>
      <c r="H87" s="280" t="s">
        <v>227</v>
      </c>
      <c r="I87" s="80">
        <v>27</v>
      </c>
      <c r="J87" s="80">
        <v>27</v>
      </c>
      <c r="K87" s="288">
        <f t="shared" si="22"/>
        <v>1</v>
      </c>
      <c r="L87" s="286">
        <v>13371687.49</v>
      </c>
      <c r="M87" s="286">
        <v>13371687.49</v>
      </c>
      <c r="N87" s="286">
        <v>13371687.49</v>
      </c>
      <c r="O87" s="286">
        <v>13371687.49</v>
      </c>
      <c r="P87" s="288">
        <f t="shared" si="23"/>
        <v>1</v>
      </c>
      <c r="Q87" s="288">
        <f t="shared" si="25"/>
        <v>1</v>
      </c>
    </row>
    <row r="88" spans="1:17" ht="22.8">
      <c r="A88" s="272"/>
      <c r="B88" s="272"/>
      <c r="C88" s="272"/>
      <c r="D88" s="272"/>
      <c r="E88" s="272"/>
      <c r="F88" s="282" t="s">
        <v>250</v>
      </c>
      <c r="G88" s="279" t="s">
        <v>251</v>
      </c>
      <c r="H88" s="280" t="s">
        <v>227</v>
      </c>
      <c r="I88" s="80">
        <v>27</v>
      </c>
      <c r="J88" s="80">
        <v>27</v>
      </c>
      <c r="K88" s="288">
        <f t="shared" si="22"/>
        <v>1</v>
      </c>
      <c r="L88" s="286">
        <v>1391657</v>
      </c>
      <c r="M88" s="286">
        <v>1391657</v>
      </c>
      <c r="N88" s="286">
        <v>1391657</v>
      </c>
      <c r="O88" s="286">
        <v>1391657</v>
      </c>
      <c r="P88" s="288">
        <f t="shared" si="23"/>
        <v>1</v>
      </c>
      <c r="Q88" s="288">
        <f t="shared" si="25"/>
        <v>1</v>
      </c>
    </row>
    <row r="89" spans="1:17" ht="34.200000000000003">
      <c r="A89" s="272"/>
      <c r="B89" s="272"/>
      <c r="C89" s="272"/>
      <c r="D89" s="272"/>
      <c r="E89" s="272">
        <v>363</v>
      </c>
      <c r="F89" s="284"/>
      <c r="G89" s="279" t="s">
        <v>280</v>
      </c>
      <c r="H89" s="280" t="s">
        <v>227</v>
      </c>
      <c r="I89" s="80">
        <v>1</v>
      </c>
      <c r="J89" s="80">
        <v>0</v>
      </c>
      <c r="K89" s="288">
        <f t="shared" si="22"/>
        <v>0</v>
      </c>
      <c r="L89" s="286">
        <v>25000</v>
      </c>
      <c r="M89" s="286">
        <v>25000</v>
      </c>
      <c r="N89" s="286">
        <v>25000</v>
      </c>
      <c r="O89" s="286">
        <v>25000</v>
      </c>
      <c r="P89" s="288">
        <f t="shared" si="23"/>
        <v>1</v>
      </c>
      <c r="Q89" s="288">
        <f t="shared" si="25"/>
        <v>0</v>
      </c>
    </row>
    <row r="90" spans="1:17" ht="22.8">
      <c r="A90" s="272"/>
      <c r="B90" s="272"/>
      <c r="C90" s="272"/>
      <c r="D90" s="272"/>
      <c r="E90" s="272"/>
      <c r="F90" s="282" t="s">
        <v>250</v>
      </c>
      <c r="G90" s="279" t="s">
        <v>251</v>
      </c>
      <c r="H90" s="280" t="s">
        <v>227</v>
      </c>
      <c r="I90" s="80">
        <v>1</v>
      </c>
      <c r="J90" s="80">
        <v>0</v>
      </c>
      <c r="K90" s="288">
        <f t="shared" si="22"/>
        <v>0</v>
      </c>
      <c r="L90" s="286">
        <v>25000</v>
      </c>
      <c r="M90" s="286">
        <v>25000</v>
      </c>
      <c r="N90" s="286">
        <v>25000</v>
      </c>
      <c r="O90" s="286">
        <v>25000</v>
      </c>
      <c r="P90" s="288">
        <f t="shared" si="23"/>
        <v>1</v>
      </c>
      <c r="Q90" s="288">
        <f t="shared" si="25"/>
        <v>0</v>
      </c>
    </row>
    <row r="91" spans="1:17" ht="34.200000000000003">
      <c r="A91" s="272"/>
      <c r="B91" s="272"/>
      <c r="C91" s="272"/>
      <c r="D91" s="272"/>
      <c r="E91" s="272">
        <v>364</v>
      </c>
      <c r="F91" s="284"/>
      <c r="G91" s="279" t="s">
        <v>281</v>
      </c>
      <c r="H91" s="280" t="s">
        <v>227</v>
      </c>
      <c r="I91" s="80">
        <v>12</v>
      </c>
      <c r="J91" s="80">
        <v>12</v>
      </c>
      <c r="K91" s="288">
        <f t="shared" si="22"/>
        <v>1</v>
      </c>
      <c r="L91" s="286">
        <v>8872608.3399999999</v>
      </c>
      <c r="M91" s="286">
        <v>8872608.3399999999</v>
      </c>
      <c r="N91" s="286">
        <v>8872608.3399999999</v>
      </c>
      <c r="O91" s="286">
        <v>8872608.3399999999</v>
      </c>
      <c r="P91" s="288">
        <f t="shared" si="23"/>
        <v>1</v>
      </c>
      <c r="Q91" s="288">
        <f t="shared" si="25"/>
        <v>1</v>
      </c>
    </row>
    <row r="92" spans="1:17" ht="45.6">
      <c r="A92" s="272"/>
      <c r="B92" s="272"/>
      <c r="C92" s="272"/>
      <c r="D92" s="272"/>
      <c r="E92" s="272"/>
      <c r="F92" s="272" t="s">
        <v>228</v>
      </c>
      <c r="G92" s="279" t="s">
        <v>229</v>
      </c>
      <c r="H92" s="280" t="s">
        <v>227</v>
      </c>
      <c r="I92" s="80">
        <v>12</v>
      </c>
      <c r="J92" s="80">
        <v>12</v>
      </c>
      <c r="K92" s="288">
        <f t="shared" si="22"/>
        <v>1</v>
      </c>
      <c r="L92" s="286">
        <v>1124420</v>
      </c>
      <c r="M92" s="286">
        <v>1124420</v>
      </c>
      <c r="N92" s="286">
        <v>1124420</v>
      </c>
      <c r="O92" s="286">
        <v>1124420</v>
      </c>
      <c r="P92" s="288">
        <f t="shared" si="23"/>
        <v>1</v>
      </c>
      <c r="Q92" s="288">
        <f t="shared" si="25"/>
        <v>1</v>
      </c>
    </row>
    <row r="93" spans="1:17">
      <c r="A93" s="272"/>
      <c r="B93" s="272"/>
      <c r="C93" s="272">
        <v>7</v>
      </c>
      <c r="D93" s="272"/>
      <c r="E93" s="272"/>
      <c r="F93" s="284"/>
      <c r="G93" s="276" t="s">
        <v>282</v>
      </c>
      <c r="H93" s="283"/>
      <c r="I93" s="80"/>
      <c r="J93" s="80"/>
      <c r="K93" s="288"/>
      <c r="L93" s="286">
        <f>+L94</f>
        <v>1002090</v>
      </c>
      <c r="M93" s="286">
        <f t="shared" ref="M93:O93" si="26">+M94</f>
        <v>1002090</v>
      </c>
      <c r="N93" s="286">
        <f t="shared" si="26"/>
        <v>1002090</v>
      </c>
      <c r="O93" s="286">
        <f t="shared" si="26"/>
        <v>1002090</v>
      </c>
      <c r="P93" s="288">
        <f t="shared" si="23"/>
        <v>1</v>
      </c>
      <c r="Q93" s="288"/>
    </row>
    <row r="94" spans="1:17">
      <c r="A94" s="272"/>
      <c r="B94" s="272"/>
      <c r="C94" s="272"/>
      <c r="D94" s="272">
        <v>1</v>
      </c>
      <c r="E94" s="272"/>
      <c r="F94" s="284"/>
      <c r="G94" s="276" t="s">
        <v>282</v>
      </c>
      <c r="H94" s="283"/>
      <c r="I94" s="80"/>
      <c r="J94" s="80"/>
      <c r="K94" s="288"/>
      <c r="L94" s="286">
        <f>+L95+L97+L99+L101</f>
        <v>1002090</v>
      </c>
      <c r="M94" s="286">
        <f t="shared" ref="M94:O94" si="27">+M95+M97+M99+M101</f>
        <v>1002090</v>
      </c>
      <c r="N94" s="286">
        <f t="shared" si="27"/>
        <v>1002090</v>
      </c>
      <c r="O94" s="286">
        <f t="shared" si="27"/>
        <v>1002090</v>
      </c>
      <c r="P94" s="288">
        <f t="shared" si="23"/>
        <v>1</v>
      </c>
      <c r="Q94" s="288"/>
    </row>
    <row r="95" spans="1:17" ht="34.200000000000003">
      <c r="A95" s="272"/>
      <c r="B95" s="272"/>
      <c r="C95" s="272"/>
      <c r="D95" s="272"/>
      <c r="E95" s="272">
        <v>372</v>
      </c>
      <c r="F95" s="284"/>
      <c r="G95" s="279" t="s">
        <v>283</v>
      </c>
      <c r="H95" s="280" t="s">
        <v>284</v>
      </c>
      <c r="I95" s="80">
        <v>6</v>
      </c>
      <c r="J95" s="80">
        <v>6</v>
      </c>
      <c r="K95" s="288">
        <f t="shared" si="22"/>
        <v>1</v>
      </c>
      <c r="L95" s="286">
        <v>492490</v>
      </c>
      <c r="M95" s="286">
        <v>492490</v>
      </c>
      <c r="N95" s="286">
        <v>492490</v>
      </c>
      <c r="O95" s="286">
        <v>492490</v>
      </c>
      <c r="P95" s="288">
        <f t="shared" si="23"/>
        <v>1</v>
      </c>
      <c r="Q95" s="288">
        <f t="shared" si="25"/>
        <v>1</v>
      </c>
    </row>
    <row r="96" spans="1:17" ht="45.6">
      <c r="A96" s="272"/>
      <c r="B96" s="272"/>
      <c r="C96" s="272"/>
      <c r="D96" s="272"/>
      <c r="E96" s="272"/>
      <c r="F96" s="272" t="s">
        <v>228</v>
      </c>
      <c r="G96" s="279" t="s">
        <v>229</v>
      </c>
      <c r="H96" s="280" t="s">
        <v>284</v>
      </c>
      <c r="I96" s="80">
        <v>6</v>
      </c>
      <c r="J96" s="80">
        <v>6</v>
      </c>
      <c r="K96" s="288">
        <f t="shared" si="22"/>
        <v>1</v>
      </c>
      <c r="L96" s="286">
        <v>492490</v>
      </c>
      <c r="M96" s="286">
        <v>492490</v>
      </c>
      <c r="N96" s="286">
        <v>492490</v>
      </c>
      <c r="O96" s="286">
        <v>492490</v>
      </c>
      <c r="P96" s="288">
        <f t="shared" si="23"/>
        <v>1</v>
      </c>
      <c r="Q96" s="288">
        <f t="shared" si="25"/>
        <v>1</v>
      </c>
    </row>
    <row r="97" spans="1:17">
      <c r="A97" s="272"/>
      <c r="B97" s="272"/>
      <c r="C97" s="272"/>
      <c r="D97" s="272"/>
      <c r="E97" s="272">
        <v>373</v>
      </c>
      <c r="F97" s="284"/>
      <c r="G97" s="279" t="s">
        <v>285</v>
      </c>
      <c r="H97" s="280" t="s">
        <v>227</v>
      </c>
      <c r="I97" s="80">
        <v>42</v>
      </c>
      <c r="J97" s="80">
        <v>40</v>
      </c>
      <c r="K97" s="288">
        <f>+J97/I97</f>
        <v>0.95238095238095233</v>
      </c>
      <c r="L97" s="286">
        <v>509600</v>
      </c>
      <c r="M97" s="286">
        <v>509600</v>
      </c>
      <c r="N97" s="286">
        <v>509600</v>
      </c>
      <c r="O97" s="286">
        <v>509600</v>
      </c>
      <c r="P97" s="288">
        <f t="shared" si="23"/>
        <v>1</v>
      </c>
      <c r="Q97" s="288">
        <f t="shared" si="25"/>
        <v>0.95238095238095233</v>
      </c>
    </row>
    <row r="98" spans="1:17" ht="22.8">
      <c r="A98" s="272"/>
      <c r="B98" s="272"/>
      <c r="C98" s="272"/>
      <c r="D98" s="272"/>
      <c r="E98" s="272"/>
      <c r="F98" s="272" t="s">
        <v>286</v>
      </c>
      <c r="G98" s="279" t="s">
        <v>287</v>
      </c>
      <c r="H98" s="280" t="s">
        <v>227</v>
      </c>
      <c r="I98" s="80">
        <v>42</v>
      </c>
      <c r="J98" s="80">
        <v>40</v>
      </c>
      <c r="K98" s="288">
        <f>+J98/I98</f>
        <v>0.95238095238095233</v>
      </c>
      <c r="L98" s="286">
        <v>509600</v>
      </c>
      <c r="M98" s="286">
        <v>509600</v>
      </c>
      <c r="N98" s="286">
        <v>509600</v>
      </c>
      <c r="O98" s="286">
        <v>509600</v>
      </c>
      <c r="P98" s="288">
        <f t="shared" si="23"/>
        <v>1</v>
      </c>
      <c r="Q98" s="288">
        <f t="shared" si="25"/>
        <v>0.95238095238095233</v>
      </c>
    </row>
    <row r="99" spans="1:17">
      <c r="A99" s="272"/>
      <c r="B99" s="272"/>
      <c r="C99" s="272"/>
      <c r="D99" s="272"/>
      <c r="E99" s="272">
        <v>374</v>
      </c>
      <c r="F99" s="284"/>
      <c r="G99" s="279" t="s">
        <v>288</v>
      </c>
      <c r="H99" s="280" t="s">
        <v>216</v>
      </c>
      <c r="I99" s="80">
        <v>0</v>
      </c>
      <c r="J99" s="80">
        <v>0</v>
      </c>
      <c r="K99" s="288">
        <v>0</v>
      </c>
      <c r="L99" s="286">
        <v>0</v>
      </c>
      <c r="M99" s="286">
        <v>0</v>
      </c>
      <c r="N99" s="286">
        <v>0</v>
      </c>
      <c r="O99" s="286">
        <v>0</v>
      </c>
      <c r="P99" s="288">
        <v>0</v>
      </c>
      <c r="Q99" s="288">
        <v>0</v>
      </c>
    </row>
    <row r="100" spans="1:17" ht="22.8">
      <c r="A100" s="272"/>
      <c r="B100" s="272"/>
      <c r="C100" s="272"/>
      <c r="D100" s="272"/>
      <c r="E100" s="272"/>
      <c r="F100" s="282" t="s">
        <v>250</v>
      </c>
      <c r="G100" s="279" t="s">
        <v>251</v>
      </c>
      <c r="H100" s="280" t="s">
        <v>216</v>
      </c>
      <c r="I100" s="80">
        <v>0</v>
      </c>
      <c r="J100" s="80">
        <v>0</v>
      </c>
      <c r="K100" s="288">
        <v>0</v>
      </c>
      <c r="L100" s="286">
        <v>0</v>
      </c>
      <c r="M100" s="286">
        <v>0</v>
      </c>
      <c r="N100" s="286">
        <v>0</v>
      </c>
      <c r="O100" s="286">
        <v>0</v>
      </c>
      <c r="P100" s="288">
        <v>0</v>
      </c>
      <c r="Q100" s="288">
        <v>0</v>
      </c>
    </row>
    <row r="101" spans="1:17" ht="22.8">
      <c r="A101" s="272"/>
      <c r="B101" s="272"/>
      <c r="C101" s="272"/>
      <c r="D101" s="272"/>
      <c r="E101" s="272">
        <v>375</v>
      </c>
      <c r="F101" s="284"/>
      <c r="G101" s="279" t="s">
        <v>289</v>
      </c>
      <c r="H101" s="280" t="s">
        <v>290</v>
      </c>
      <c r="I101" s="80">
        <v>0</v>
      </c>
      <c r="J101" s="80">
        <v>0</v>
      </c>
      <c r="K101" s="288">
        <v>0</v>
      </c>
      <c r="L101" s="286">
        <v>0</v>
      </c>
      <c r="M101" s="286">
        <v>0</v>
      </c>
      <c r="N101" s="286">
        <v>0</v>
      </c>
      <c r="O101" s="286">
        <v>0</v>
      </c>
      <c r="P101" s="288">
        <v>0</v>
      </c>
      <c r="Q101" s="288">
        <v>0</v>
      </c>
    </row>
    <row r="102" spans="1:17" ht="22.8">
      <c r="A102" s="285"/>
      <c r="B102" s="285"/>
      <c r="C102" s="285"/>
      <c r="D102" s="285"/>
      <c r="E102" s="285"/>
      <c r="F102" s="285" t="s">
        <v>250</v>
      </c>
      <c r="G102" s="279" t="s">
        <v>251</v>
      </c>
      <c r="H102" s="280" t="s">
        <v>290</v>
      </c>
      <c r="I102" s="80">
        <v>0</v>
      </c>
      <c r="J102" s="80">
        <v>0</v>
      </c>
      <c r="K102" s="288">
        <v>0</v>
      </c>
      <c r="L102" s="286"/>
      <c r="M102" s="286"/>
      <c r="N102" s="286"/>
      <c r="O102" s="286"/>
      <c r="P102" s="288"/>
      <c r="Q102" s="288"/>
    </row>
    <row r="103" spans="1:17">
      <c r="A103" s="296"/>
      <c r="B103" s="296"/>
      <c r="C103" s="296"/>
      <c r="D103" s="296"/>
      <c r="E103" s="296"/>
      <c r="F103" s="296"/>
      <c r="G103" s="297"/>
      <c r="H103" s="298"/>
      <c r="I103" s="299"/>
      <c r="J103" s="299"/>
      <c r="K103" s="410"/>
      <c r="L103" s="289">
        <f>+L67+L62+L9</f>
        <v>61057428.18</v>
      </c>
      <c r="M103" s="289">
        <f t="shared" ref="M103:O103" si="28">+M67+M62+M9</f>
        <v>61052809.18</v>
      </c>
      <c r="N103" s="289">
        <f t="shared" si="28"/>
        <v>61052809.18</v>
      </c>
      <c r="O103" s="289">
        <f t="shared" si="28"/>
        <v>61052809.18</v>
      </c>
      <c r="P103" s="300"/>
      <c r="Q103" s="300"/>
    </row>
    <row r="104" spans="1:17">
      <c r="L104" s="391"/>
      <c r="M104" s="391"/>
      <c r="N104" s="391"/>
      <c r="O104" s="391"/>
    </row>
    <row r="105" spans="1:17">
      <c r="L105" s="391"/>
      <c r="M105" s="391"/>
      <c r="N105" s="391"/>
      <c r="O105" s="391"/>
    </row>
  </sheetData>
  <mergeCells count="15">
    <mergeCell ref="A5:A7"/>
    <mergeCell ref="A1:Q1"/>
    <mergeCell ref="A3:Q3"/>
    <mergeCell ref="A4:Q4"/>
    <mergeCell ref="L6:O6"/>
    <mergeCell ref="B5:B7"/>
    <mergeCell ref="E5:E7"/>
    <mergeCell ref="Q6:Q7"/>
    <mergeCell ref="H5:H7"/>
    <mergeCell ref="D5:D7"/>
    <mergeCell ref="F5:F7"/>
    <mergeCell ref="G5:G7"/>
    <mergeCell ref="P6:P7"/>
    <mergeCell ref="K6:K7"/>
    <mergeCell ref="C5:C7"/>
  </mergeCells>
  <phoneticPr fontId="0" type="noConversion"/>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ignoredErrors>
    <ignoredError sqref="I9:K12" numberStoredAsText="1"/>
  </ignoredErrors>
  <legacyDrawingHF r:id="rId2"/>
</worksheet>
</file>

<file path=xl/worksheets/sheet6.xml><?xml version="1.0" encoding="utf-8"?>
<worksheet xmlns="http://schemas.openxmlformats.org/spreadsheetml/2006/main" xmlns:r="http://schemas.openxmlformats.org/officeDocument/2006/relationships">
  <dimension ref="A1:G43"/>
  <sheetViews>
    <sheetView showGridLines="0" view="pageBreakPreview" topLeftCell="A17" zoomScaleNormal="85" zoomScaleSheetLayoutView="100" workbookViewId="0">
      <selection activeCell="I28" sqref="I27:I28"/>
    </sheetView>
  </sheetViews>
  <sheetFormatPr baseColWidth="10" defaultColWidth="11.44140625" defaultRowHeight="13.8"/>
  <cols>
    <col min="1" max="1" width="5.109375" style="1" customWidth="1"/>
    <col min="2" max="3" width="3.44140625" style="1" customWidth="1"/>
    <col min="4" max="4" width="4.5546875" style="1" customWidth="1"/>
    <col min="5" max="5" width="5.5546875" style="1" customWidth="1"/>
    <col min="6" max="6" width="47" style="1" customWidth="1"/>
    <col min="7" max="7" width="110.44140625" style="1" customWidth="1"/>
    <col min="8" max="16384" width="11.44140625" style="1"/>
  </cols>
  <sheetData>
    <row r="1" spans="1:7" ht="35.1" customHeight="1">
      <c r="A1" s="479" t="s">
        <v>70</v>
      </c>
      <c r="B1" s="480"/>
      <c r="C1" s="480"/>
      <c r="D1" s="480"/>
      <c r="E1" s="480"/>
      <c r="F1" s="480"/>
      <c r="G1" s="481"/>
    </row>
    <row r="2" spans="1:7" ht="6" customHeight="1">
      <c r="G2" s="98"/>
    </row>
    <row r="3" spans="1:7" ht="20.100000000000001" customHeight="1">
      <c r="A3" s="482" t="str">
        <f>Caratula!A9</f>
        <v>UNIDAD RESPONSABLE DEL GASTO:  35 C0 01 SECRETARÍA DE DESARROLLO RURAL Y EQUIDAD PARA LAS COMUNIDADES</v>
      </c>
      <c r="B3" s="483"/>
      <c r="C3" s="483"/>
      <c r="D3" s="483"/>
      <c r="E3" s="483"/>
      <c r="F3" s="483"/>
      <c r="G3" s="484"/>
    </row>
    <row r="4" spans="1:7" ht="20.100000000000001" customHeight="1">
      <c r="A4" s="482" t="str">
        <f>Caratula!A17</f>
        <v>PERÍODO: ENERO - JUNIO 2018</v>
      </c>
      <c r="B4" s="483"/>
      <c r="C4" s="483"/>
      <c r="D4" s="483"/>
      <c r="E4" s="483"/>
      <c r="F4" s="483"/>
      <c r="G4" s="484"/>
    </row>
    <row r="5" spans="1:7" ht="34.35" customHeight="1">
      <c r="A5" s="477" t="s">
        <v>68</v>
      </c>
      <c r="B5" s="477" t="s">
        <v>44</v>
      </c>
      <c r="C5" s="477" t="s">
        <v>42</v>
      </c>
      <c r="D5" s="477" t="s">
        <v>43</v>
      </c>
      <c r="E5" s="477" t="s">
        <v>12</v>
      </c>
      <c r="F5" s="477" t="s">
        <v>13</v>
      </c>
      <c r="G5" s="477" t="s">
        <v>178</v>
      </c>
    </row>
    <row r="6" spans="1:7" ht="20.85" customHeight="1">
      <c r="A6" s="478"/>
      <c r="B6" s="478"/>
      <c r="C6" s="478"/>
      <c r="D6" s="478"/>
      <c r="E6" s="478"/>
      <c r="F6" s="478"/>
      <c r="G6" s="478"/>
    </row>
    <row r="7" spans="1:7" s="58" customFormat="1" ht="15" customHeight="1">
      <c r="A7" s="392">
        <v>1</v>
      </c>
      <c r="B7" s="393"/>
      <c r="C7" s="393"/>
      <c r="D7" s="393"/>
      <c r="E7" s="393"/>
      <c r="F7" s="276" t="s">
        <v>211</v>
      </c>
      <c r="G7" s="48"/>
    </row>
    <row r="8" spans="1:7" s="58" customFormat="1" ht="15" customHeight="1">
      <c r="A8" s="394"/>
      <c r="B8" s="394">
        <v>1</v>
      </c>
      <c r="C8" s="394"/>
      <c r="D8" s="394"/>
      <c r="E8" s="394"/>
      <c r="F8" s="276" t="s">
        <v>212</v>
      </c>
      <c r="G8" s="59"/>
    </row>
    <row r="9" spans="1:7" s="58" customFormat="1" ht="24.75" customHeight="1">
      <c r="A9" s="395"/>
      <c r="B9" s="393"/>
      <c r="C9" s="394">
        <v>2</v>
      </c>
      <c r="D9" s="394"/>
      <c r="E9" s="394"/>
      <c r="F9" s="276" t="s">
        <v>213</v>
      </c>
      <c r="G9" s="340"/>
    </row>
    <row r="10" spans="1:7" s="58" customFormat="1" ht="15" customHeight="1">
      <c r="A10" s="395"/>
      <c r="B10" s="393"/>
      <c r="C10" s="393"/>
      <c r="D10" s="394">
        <v>4</v>
      </c>
      <c r="E10" s="394"/>
      <c r="F10" s="276" t="s">
        <v>214</v>
      </c>
      <c r="G10" s="341"/>
    </row>
    <row r="11" spans="1:7" s="58" customFormat="1" ht="36.75" customHeight="1">
      <c r="A11" s="395"/>
      <c r="B11" s="393"/>
      <c r="C11" s="393"/>
      <c r="D11" s="393"/>
      <c r="E11" s="394">
        <v>336</v>
      </c>
      <c r="F11" s="279" t="s">
        <v>220</v>
      </c>
      <c r="G11" s="279" t="s">
        <v>365</v>
      </c>
    </row>
    <row r="12" spans="1:7" s="58" customFormat="1" ht="15" customHeight="1">
      <c r="A12" s="46"/>
      <c r="B12" s="46"/>
      <c r="C12" s="46"/>
      <c r="D12" s="46"/>
      <c r="E12" s="280"/>
      <c r="F12" s="60"/>
      <c r="G12" s="342"/>
    </row>
    <row r="13" spans="1:7" s="58" customFormat="1" ht="15" customHeight="1">
      <c r="A13" s="280"/>
      <c r="B13" s="393">
        <v>2</v>
      </c>
      <c r="C13" s="393"/>
      <c r="D13" s="393"/>
      <c r="E13" s="395"/>
      <c r="F13" s="276" t="s">
        <v>223</v>
      </c>
      <c r="G13" s="342"/>
    </row>
    <row r="14" spans="1:7" s="58" customFormat="1" ht="15" customHeight="1">
      <c r="A14" s="280"/>
      <c r="B14" s="393"/>
      <c r="C14" s="393">
        <v>6</v>
      </c>
      <c r="D14" s="393"/>
      <c r="E14" s="395"/>
      <c r="F14" s="276" t="s">
        <v>224</v>
      </c>
      <c r="G14" s="342"/>
    </row>
    <row r="15" spans="1:7" s="58" customFormat="1" ht="15" customHeight="1">
      <c r="A15" s="280"/>
      <c r="B15" s="393"/>
      <c r="C15" s="393"/>
      <c r="D15" s="393">
        <v>8</v>
      </c>
      <c r="E15" s="395"/>
      <c r="F15" s="276" t="s">
        <v>238</v>
      </c>
      <c r="G15" s="342"/>
    </row>
    <row r="16" spans="1:7" s="58" customFormat="1" ht="41.25" customHeight="1">
      <c r="A16" s="280"/>
      <c r="B16" s="393"/>
      <c r="C16" s="393"/>
      <c r="D16" s="393"/>
      <c r="E16" s="395">
        <v>478</v>
      </c>
      <c r="F16" s="279" t="s">
        <v>240</v>
      </c>
      <c r="G16" s="279" t="s">
        <v>783</v>
      </c>
    </row>
    <row r="17" spans="1:7" s="58" customFormat="1" ht="41.25" customHeight="1">
      <c r="A17" s="280"/>
      <c r="B17" s="393"/>
      <c r="C17" s="393"/>
      <c r="D17" s="393"/>
      <c r="E17" s="393">
        <v>487</v>
      </c>
      <c r="F17" s="279" t="s">
        <v>241</v>
      </c>
      <c r="G17" s="279" t="s">
        <v>366</v>
      </c>
    </row>
    <row r="18" spans="1:7" s="58" customFormat="1" ht="42" customHeight="1">
      <c r="A18" s="280"/>
      <c r="B18" s="393"/>
      <c r="C18" s="393"/>
      <c r="D18" s="393"/>
      <c r="E18" s="393">
        <v>488</v>
      </c>
      <c r="F18" s="279" t="s">
        <v>242</v>
      </c>
      <c r="G18" s="279" t="s">
        <v>367</v>
      </c>
    </row>
    <row r="19" spans="1:7" s="58" customFormat="1" ht="15" customHeight="1">
      <c r="A19" s="280"/>
      <c r="B19" s="393"/>
      <c r="C19" s="393"/>
      <c r="D19" s="393"/>
      <c r="E19" s="393">
        <v>489</v>
      </c>
      <c r="F19" s="279" t="s">
        <v>243</v>
      </c>
      <c r="G19" s="279" t="s">
        <v>368</v>
      </c>
    </row>
    <row r="20" spans="1:7" ht="42.75" customHeight="1">
      <c r="A20" s="46"/>
      <c r="B20" s="393"/>
      <c r="C20" s="393"/>
      <c r="D20" s="393"/>
      <c r="E20" s="393">
        <v>491</v>
      </c>
      <c r="F20" s="279" t="s">
        <v>246</v>
      </c>
      <c r="G20" s="279" t="s">
        <v>369</v>
      </c>
    </row>
    <row r="21" spans="1:7">
      <c r="A21" s="396"/>
      <c r="B21" s="397">
        <v>3</v>
      </c>
      <c r="C21" s="397"/>
      <c r="D21" s="398"/>
      <c r="E21" s="399"/>
      <c r="F21" s="276" t="s">
        <v>252</v>
      </c>
      <c r="G21" s="59"/>
    </row>
    <row r="22" spans="1:7" ht="17.25" customHeight="1">
      <c r="A22" s="396"/>
      <c r="B22" s="397"/>
      <c r="C22" s="397">
        <v>2</v>
      </c>
      <c r="D22" s="398"/>
      <c r="E22" s="399"/>
      <c r="F22" s="276" t="s">
        <v>253</v>
      </c>
      <c r="G22" s="59"/>
    </row>
    <row r="23" spans="1:7">
      <c r="A23" s="396"/>
      <c r="B23" s="397"/>
      <c r="C23" s="397"/>
      <c r="D23" s="400">
        <v>1</v>
      </c>
      <c r="E23" s="401"/>
      <c r="F23" s="276" t="s">
        <v>254</v>
      </c>
      <c r="G23" s="302"/>
    </row>
    <row r="24" spans="1:7" ht="32.25" customHeight="1">
      <c r="A24" s="396"/>
      <c r="B24" s="397"/>
      <c r="C24" s="397"/>
      <c r="D24" s="398"/>
      <c r="E24" s="402">
        <v>546</v>
      </c>
      <c r="F24" s="303" t="s">
        <v>370</v>
      </c>
      <c r="G24" s="279" t="s">
        <v>292</v>
      </c>
    </row>
    <row r="25" spans="1:7" ht="28.5" customHeight="1">
      <c r="A25" s="396"/>
      <c r="B25" s="397"/>
      <c r="C25" s="397"/>
      <c r="D25" s="398"/>
      <c r="E25" s="402">
        <v>547</v>
      </c>
      <c r="F25" s="303" t="s">
        <v>371</v>
      </c>
      <c r="G25" s="279" t="s">
        <v>292</v>
      </c>
    </row>
    <row r="26" spans="1:7" ht="34.5" customHeight="1">
      <c r="A26" s="396"/>
      <c r="B26" s="397"/>
      <c r="C26" s="397"/>
      <c r="D26" s="398"/>
      <c r="E26" s="399">
        <v>548</v>
      </c>
      <c r="F26" s="303" t="s">
        <v>372</v>
      </c>
      <c r="G26" s="279" t="s">
        <v>292</v>
      </c>
    </row>
    <row r="27" spans="1:7">
      <c r="A27" s="280"/>
      <c r="B27" s="46"/>
      <c r="C27" s="290">
        <v>9</v>
      </c>
      <c r="D27" s="290"/>
      <c r="E27" s="272"/>
      <c r="F27" s="276" t="s">
        <v>260</v>
      </c>
      <c r="G27" s="276" t="s">
        <v>260</v>
      </c>
    </row>
    <row r="28" spans="1:7">
      <c r="A28" s="60"/>
      <c r="B28" s="261"/>
      <c r="C28" s="290"/>
      <c r="D28" s="290">
        <v>3</v>
      </c>
      <c r="E28" s="272"/>
      <c r="F28" s="276" t="s">
        <v>261</v>
      </c>
      <c r="G28" s="276" t="s">
        <v>261</v>
      </c>
    </row>
    <row r="29" spans="1:7" ht="40.5" customHeight="1">
      <c r="A29" s="60"/>
      <c r="B29" s="261"/>
      <c r="C29" s="261"/>
      <c r="D29" s="261"/>
      <c r="E29" s="290">
        <v>553</v>
      </c>
      <c r="F29" s="279" t="s">
        <v>263</v>
      </c>
      <c r="G29" s="279" t="s">
        <v>508</v>
      </c>
    </row>
    <row r="30" spans="1:7">
      <c r="A30" s="61"/>
      <c r="B30" s="264"/>
      <c r="C30" s="264"/>
      <c r="D30" s="264"/>
      <c r="E30" s="264"/>
      <c r="F30" s="61"/>
      <c r="G30" s="61"/>
    </row>
    <row r="31" spans="1:7" ht="15.75" customHeight="1">
      <c r="A31" s="290">
        <v>3</v>
      </c>
      <c r="B31" s="290"/>
      <c r="C31" s="290"/>
      <c r="D31" s="290"/>
      <c r="E31" s="290"/>
      <c r="F31" s="276" t="s">
        <v>252</v>
      </c>
      <c r="G31" s="276"/>
    </row>
    <row r="32" spans="1:7" ht="19.5" customHeight="1">
      <c r="A32" s="272"/>
      <c r="B32" s="290">
        <v>3</v>
      </c>
      <c r="C32" s="290"/>
      <c r="D32" s="290"/>
      <c r="E32" s="290"/>
      <c r="F32" s="276" t="s">
        <v>269</v>
      </c>
      <c r="G32" s="276"/>
    </row>
    <row r="33" spans="1:7" ht="18.75" customHeight="1">
      <c r="A33" s="272"/>
      <c r="B33" s="290"/>
      <c r="C33" s="290">
        <v>2</v>
      </c>
      <c r="D33" s="290"/>
      <c r="E33" s="290"/>
      <c r="F33" s="276" t="s">
        <v>253</v>
      </c>
      <c r="G33" s="276"/>
    </row>
    <row r="34" spans="1:7" ht="17.25" customHeight="1">
      <c r="A34" s="272"/>
      <c r="B34" s="290"/>
      <c r="C34" s="290"/>
      <c r="D34" s="290">
        <v>1</v>
      </c>
      <c r="E34" s="290"/>
      <c r="F34" s="276" t="s">
        <v>254</v>
      </c>
      <c r="G34" s="276"/>
    </row>
    <row r="35" spans="1:7" ht="42.75" customHeight="1">
      <c r="A35" s="60"/>
      <c r="B35" s="60"/>
      <c r="C35" s="60"/>
      <c r="D35" s="60"/>
      <c r="E35" s="290">
        <v>353</v>
      </c>
      <c r="F35" s="303" t="s">
        <v>271</v>
      </c>
      <c r="G35" s="279" t="s">
        <v>509</v>
      </c>
    </row>
    <row r="36" spans="1:7" ht="49.5" customHeight="1">
      <c r="A36" s="60"/>
      <c r="B36" s="60"/>
      <c r="C36" s="60"/>
      <c r="D36" s="60"/>
      <c r="E36" s="290">
        <v>355</v>
      </c>
      <c r="F36" s="303" t="s">
        <v>273</v>
      </c>
      <c r="G36" s="279" t="s">
        <v>510</v>
      </c>
    </row>
    <row r="37" spans="1:7" ht="52.5" customHeight="1">
      <c r="A37" s="60"/>
      <c r="B37" s="60"/>
      <c r="C37" s="60"/>
      <c r="D37" s="60"/>
      <c r="E37" s="290">
        <v>356</v>
      </c>
      <c r="F37" s="303" t="s">
        <v>274</v>
      </c>
      <c r="G37" s="279" t="s">
        <v>510</v>
      </c>
    </row>
    <row r="38" spans="1:7" ht="49.5" customHeight="1">
      <c r="A38" s="60"/>
      <c r="B38" s="60"/>
      <c r="C38" s="60"/>
      <c r="D38" s="60"/>
      <c r="E38" s="290">
        <v>358</v>
      </c>
      <c r="F38" s="303" t="s">
        <v>276</v>
      </c>
      <c r="G38" s="279" t="s">
        <v>510</v>
      </c>
    </row>
    <row r="39" spans="1:7" ht="54" customHeight="1">
      <c r="A39" s="60"/>
      <c r="B39" s="60"/>
      <c r="C39" s="60"/>
      <c r="D39" s="60"/>
      <c r="E39" s="290">
        <v>360</v>
      </c>
      <c r="F39" s="303" t="s">
        <v>277</v>
      </c>
      <c r="G39" s="279" t="s">
        <v>510</v>
      </c>
    </row>
    <row r="40" spans="1:7" ht="39.75" customHeight="1">
      <c r="A40" s="60"/>
      <c r="B40" s="60"/>
      <c r="C40" s="60"/>
      <c r="D40" s="60"/>
      <c r="E40" s="290">
        <v>363</v>
      </c>
      <c r="F40" s="303" t="s">
        <v>280</v>
      </c>
      <c r="G40" s="279" t="s">
        <v>511</v>
      </c>
    </row>
    <row r="41" spans="1:7">
      <c r="A41" s="60"/>
      <c r="B41" s="60"/>
      <c r="C41" s="393">
        <v>7</v>
      </c>
      <c r="D41" s="393"/>
      <c r="E41" s="290"/>
      <c r="F41" s="416" t="s">
        <v>282</v>
      </c>
      <c r="G41" s="279"/>
    </row>
    <row r="42" spans="1:7" ht="18" customHeight="1">
      <c r="A42" s="60"/>
      <c r="B42" s="60"/>
      <c r="C42" s="393"/>
      <c r="D42" s="393">
        <v>1</v>
      </c>
      <c r="E42" s="290"/>
      <c r="F42" s="416" t="s">
        <v>282</v>
      </c>
      <c r="G42" s="279"/>
    </row>
    <row r="43" spans="1:7" ht="46.5" customHeight="1">
      <c r="A43" s="61"/>
      <c r="B43" s="61"/>
      <c r="C43" s="413"/>
      <c r="D43" s="413"/>
      <c r="E43" s="414">
        <v>373</v>
      </c>
      <c r="F43" s="415" t="s">
        <v>285</v>
      </c>
      <c r="G43" s="297" t="s">
        <v>782</v>
      </c>
    </row>
  </sheetData>
  <mergeCells count="10">
    <mergeCell ref="A5:A6"/>
    <mergeCell ref="A3:G3"/>
    <mergeCell ref="A4:G4"/>
    <mergeCell ref="A1:G1"/>
    <mergeCell ref="B5:B6"/>
    <mergeCell ref="C5:C6"/>
    <mergeCell ref="D5:D6"/>
    <mergeCell ref="E5:E6"/>
    <mergeCell ref="F5:F6"/>
    <mergeCell ref="G5:G6"/>
  </mergeCells>
  <printOptions horizontalCentered="1"/>
  <pageMargins left="0.39370078740157483" right="0.39370078740157483" top="1.3779527559055118" bottom="0.47244094488188981" header="0.39370078740157483" footer="0.19685039370078741"/>
  <pageSetup scale="68" orientation="landscape" r:id="rId1"/>
  <headerFooter scaleWithDoc="0">
    <oddHeader>&amp;C&amp;G</oddHeader>
    <oddFooter>&amp;C&amp;G</oddFooter>
  </headerFooter>
  <rowBreaks count="1" manualBreakCount="1">
    <brk id="30" max="16383" man="1"/>
  </rowBreaks>
  <legacyDrawingHF r:id="rId2"/>
</worksheet>
</file>

<file path=xl/worksheets/sheet7.xml><?xml version="1.0" encoding="utf-8"?>
<worksheet xmlns="http://schemas.openxmlformats.org/spreadsheetml/2006/main" xmlns:r="http://schemas.openxmlformats.org/officeDocument/2006/relationships">
  <dimension ref="A1:U36"/>
  <sheetViews>
    <sheetView showGridLines="0" view="pageBreakPreview" topLeftCell="A10" zoomScale="80" zoomScaleNormal="85" zoomScaleSheetLayoutView="80" workbookViewId="0">
      <selection activeCell="N19" sqref="N19"/>
    </sheetView>
  </sheetViews>
  <sheetFormatPr baseColWidth="10" defaultColWidth="11.44140625" defaultRowHeight="13.8"/>
  <cols>
    <col min="1" max="1" width="3.88671875" style="36" customWidth="1"/>
    <col min="2" max="3" width="3.109375" style="36" customWidth="1"/>
    <col min="4" max="4" width="4.33203125" style="36" customWidth="1"/>
    <col min="5" max="5" width="5.44140625" style="36" customWidth="1"/>
    <col min="6" max="6" width="28.44140625" style="36" customWidth="1"/>
    <col min="7" max="7" width="9.44140625" style="36" customWidth="1"/>
    <col min="8" max="8" width="15.88671875" style="36" customWidth="1"/>
    <col min="9" max="9" width="16.33203125" style="36" customWidth="1"/>
    <col min="10" max="10" width="15.88671875" style="36" customWidth="1"/>
    <col min="11" max="12" width="6.88671875" style="36" customWidth="1"/>
    <col min="13" max="13" width="17.33203125" style="36" customWidth="1"/>
    <col min="14" max="14" width="16.5546875" style="36" customWidth="1"/>
    <col min="15" max="17" width="15.88671875" style="36" customWidth="1"/>
    <col min="18" max="21" width="6.88671875" style="36" customWidth="1"/>
    <col min="22" max="16384" width="11.44140625" style="36"/>
  </cols>
  <sheetData>
    <row r="1" spans="1:21" ht="25.35" customHeight="1">
      <c r="A1" s="499" t="s">
        <v>72</v>
      </c>
      <c r="B1" s="500"/>
      <c r="C1" s="500"/>
      <c r="D1" s="500"/>
      <c r="E1" s="500"/>
      <c r="F1" s="500"/>
      <c r="G1" s="500"/>
      <c r="H1" s="500"/>
      <c r="I1" s="500"/>
      <c r="J1" s="500"/>
      <c r="K1" s="500"/>
      <c r="L1" s="500"/>
      <c r="M1" s="500"/>
      <c r="N1" s="500"/>
      <c r="O1" s="500"/>
      <c r="P1" s="500"/>
      <c r="Q1" s="500"/>
      <c r="R1" s="500"/>
      <c r="S1" s="500"/>
      <c r="T1" s="500"/>
      <c r="U1" s="501"/>
    </row>
    <row r="2" spans="1:21" ht="39.75" customHeight="1">
      <c r="A2" s="502" t="s">
        <v>295</v>
      </c>
      <c r="B2" s="503"/>
      <c r="C2" s="503"/>
      <c r="D2" s="503"/>
      <c r="E2" s="503"/>
      <c r="F2" s="503"/>
      <c r="G2" s="503"/>
      <c r="H2" s="503"/>
      <c r="I2" s="503"/>
      <c r="J2" s="503"/>
      <c r="K2" s="503"/>
      <c r="L2" s="503"/>
      <c r="M2" s="503"/>
      <c r="N2" s="503"/>
      <c r="O2" s="503"/>
      <c r="P2" s="503"/>
      <c r="Q2" s="503"/>
      <c r="R2" s="503"/>
      <c r="S2" s="503"/>
      <c r="T2" s="503"/>
      <c r="U2" s="504"/>
    </row>
    <row r="3" spans="1:21" ht="6" customHeight="1">
      <c r="A3" s="244"/>
      <c r="B3" s="125"/>
      <c r="C3" s="125"/>
      <c r="D3" s="125"/>
      <c r="E3" s="125"/>
      <c r="F3" s="125"/>
      <c r="G3" s="125"/>
      <c r="H3" s="125"/>
      <c r="I3" s="125"/>
      <c r="J3" s="125"/>
      <c r="K3" s="125"/>
      <c r="L3" s="125"/>
      <c r="M3" s="125"/>
      <c r="N3" s="125"/>
      <c r="O3" s="125"/>
      <c r="P3" s="125"/>
      <c r="Q3" s="125"/>
      <c r="R3" s="125"/>
      <c r="S3" s="125"/>
      <c r="T3" s="125"/>
      <c r="U3" s="245"/>
    </row>
    <row r="4" spans="1:21" ht="20.100000000000001" customHeight="1">
      <c r="A4" s="482" t="str">
        <f>Caratula!A9</f>
        <v>UNIDAD RESPONSABLE DEL GASTO:  35 C0 01 SECRETARÍA DE DESARROLLO RURAL Y EQUIDAD PARA LAS COMUNIDADES</v>
      </c>
      <c r="B4" s="508"/>
      <c r="C4" s="508"/>
      <c r="D4" s="508"/>
      <c r="E4" s="508"/>
      <c r="F4" s="508"/>
      <c r="G4" s="508"/>
      <c r="H4" s="508"/>
      <c r="I4" s="508"/>
      <c r="J4" s="508"/>
      <c r="K4" s="508"/>
      <c r="L4" s="508"/>
      <c r="M4" s="508"/>
      <c r="N4" s="508"/>
      <c r="O4" s="508"/>
      <c r="P4" s="508"/>
      <c r="Q4" s="508"/>
      <c r="R4" s="508"/>
      <c r="S4" s="508"/>
      <c r="T4" s="508"/>
      <c r="U4" s="509"/>
    </row>
    <row r="5" spans="1:21" ht="20.100000000000001" customHeight="1">
      <c r="A5" s="510" t="str">
        <f>Caratula!A17</f>
        <v>PERÍODO: ENERO - JUNIO 2018</v>
      </c>
      <c r="B5" s="511"/>
      <c r="C5" s="511"/>
      <c r="D5" s="511"/>
      <c r="E5" s="511"/>
      <c r="F5" s="511"/>
      <c r="G5" s="511"/>
      <c r="H5" s="511"/>
      <c r="I5" s="511"/>
      <c r="J5" s="511"/>
      <c r="K5" s="511"/>
      <c r="L5" s="511"/>
      <c r="M5" s="511"/>
      <c r="N5" s="511"/>
      <c r="O5" s="511"/>
      <c r="P5" s="511"/>
      <c r="Q5" s="511"/>
      <c r="R5" s="511"/>
      <c r="S5" s="511"/>
      <c r="T5" s="511"/>
      <c r="U5" s="512"/>
    </row>
    <row r="6" spans="1:21" ht="15" customHeight="1">
      <c r="A6" s="513" t="s">
        <v>68</v>
      </c>
      <c r="B6" s="505" t="s">
        <v>44</v>
      </c>
      <c r="C6" s="505" t="s">
        <v>42</v>
      </c>
      <c r="D6" s="505" t="s">
        <v>43</v>
      </c>
      <c r="E6" s="505" t="s">
        <v>12</v>
      </c>
      <c r="F6" s="505" t="s">
        <v>13</v>
      </c>
      <c r="G6" s="505" t="s">
        <v>28</v>
      </c>
      <c r="H6" s="191" t="s">
        <v>15</v>
      </c>
      <c r="I6" s="191"/>
      <c r="J6" s="191"/>
      <c r="K6" s="191"/>
      <c r="L6" s="191"/>
      <c r="M6" s="191"/>
      <c r="N6" s="191"/>
      <c r="O6" s="191"/>
      <c r="P6" s="191"/>
      <c r="Q6" s="191"/>
      <c r="R6" s="191"/>
      <c r="S6" s="191"/>
      <c r="T6" s="191"/>
      <c r="U6" s="192"/>
    </row>
    <row r="7" spans="1:21" ht="15" customHeight="1">
      <c r="A7" s="514"/>
      <c r="B7" s="506"/>
      <c r="C7" s="506"/>
      <c r="D7" s="506"/>
      <c r="E7" s="506"/>
      <c r="F7" s="506"/>
      <c r="G7" s="506"/>
      <c r="H7" s="516" t="s">
        <v>14</v>
      </c>
      <c r="I7" s="517"/>
      <c r="J7" s="518"/>
      <c r="K7" s="516" t="s">
        <v>48</v>
      </c>
      <c r="L7" s="518"/>
      <c r="M7" s="516" t="s">
        <v>77</v>
      </c>
      <c r="N7" s="517"/>
      <c r="O7" s="517"/>
      <c r="P7" s="517"/>
      <c r="Q7" s="518"/>
      <c r="R7" s="519" t="s">
        <v>48</v>
      </c>
      <c r="S7" s="520"/>
      <c r="T7" s="520"/>
      <c r="U7" s="521"/>
    </row>
    <row r="8" spans="1:21" ht="40.65" customHeight="1">
      <c r="A8" s="515"/>
      <c r="B8" s="507"/>
      <c r="C8" s="507"/>
      <c r="D8" s="507"/>
      <c r="E8" s="507"/>
      <c r="F8" s="507"/>
      <c r="G8" s="507"/>
      <c r="H8" s="193" t="s">
        <v>107</v>
      </c>
      <c r="I8" s="193" t="s">
        <v>170</v>
      </c>
      <c r="J8" s="193" t="s">
        <v>47</v>
      </c>
      <c r="K8" s="194" t="s">
        <v>49</v>
      </c>
      <c r="L8" s="194" t="s">
        <v>50</v>
      </c>
      <c r="M8" s="193" t="s">
        <v>103</v>
      </c>
      <c r="N8" s="193" t="s">
        <v>171</v>
      </c>
      <c r="O8" s="193" t="s">
        <v>51</v>
      </c>
      <c r="P8" s="193" t="s">
        <v>52</v>
      </c>
      <c r="Q8" s="193" t="s">
        <v>94</v>
      </c>
      <c r="R8" s="194" t="s">
        <v>96</v>
      </c>
      <c r="S8" s="194" t="s">
        <v>97</v>
      </c>
      <c r="T8" s="194" t="s">
        <v>98</v>
      </c>
      <c r="U8" s="194" t="s">
        <v>99</v>
      </c>
    </row>
    <row r="9" spans="1:21" s="104" customFormat="1" ht="27" customHeight="1">
      <c r="A9" s="304">
        <v>3</v>
      </c>
      <c r="B9" s="304"/>
      <c r="C9" s="305"/>
      <c r="D9" s="305"/>
      <c r="E9" s="305"/>
      <c r="F9" s="306" t="s">
        <v>252</v>
      </c>
      <c r="G9" s="307"/>
      <c r="H9" s="307"/>
      <c r="I9" s="307"/>
      <c r="J9" s="307"/>
      <c r="K9" s="308"/>
      <c r="L9" s="307"/>
      <c r="M9" s="307"/>
      <c r="N9" s="307"/>
      <c r="O9" s="307"/>
      <c r="P9" s="307"/>
      <c r="Q9" s="307"/>
      <c r="R9" s="308"/>
      <c r="S9" s="308"/>
      <c r="T9" s="308"/>
      <c r="U9" s="308"/>
    </row>
    <row r="10" spans="1:21" s="104" customFormat="1" ht="27" customHeight="1">
      <c r="A10" s="309"/>
      <c r="B10" s="307">
        <v>3</v>
      </c>
      <c r="C10" s="307"/>
      <c r="D10" s="307"/>
      <c r="E10" s="307"/>
      <c r="F10" s="306" t="s">
        <v>269</v>
      </c>
      <c r="G10" s="307"/>
      <c r="H10" s="307"/>
      <c r="I10" s="307"/>
      <c r="J10" s="307"/>
      <c r="K10" s="308"/>
      <c r="L10" s="307"/>
      <c r="M10" s="310"/>
      <c r="N10" s="310"/>
      <c r="O10" s="310"/>
      <c r="P10" s="307"/>
      <c r="Q10" s="307"/>
      <c r="R10" s="308"/>
      <c r="S10" s="308"/>
      <c r="T10" s="308"/>
      <c r="U10" s="308"/>
    </row>
    <row r="11" spans="1:21" s="104" customFormat="1" ht="27" customHeight="1">
      <c r="A11" s="309"/>
      <c r="B11" s="305"/>
      <c r="C11" s="307">
        <v>2</v>
      </c>
      <c r="D11" s="307"/>
      <c r="E11" s="307"/>
      <c r="F11" s="306" t="s">
        <v>253</v>
      </c>
      <c r="G11" s="305"/>
      <c r="H11" s="305"/>
      <c r="I11" s="107"/>
      <c r="J11" s="107"/>
      <c r="K11" s="311"/>
      <c r="L11" s="108"/>
      <c r="M11" s="108"/>
      <c r="N11" s="109"/>
      <c r="O11" s="109"/>
      <c r="P11" s="109"/>
      <c r="Q11" s="109"/>
      <c r="R11" s="312"/>
      <c r="S11" s="312"/>
      <c r="T11" s="312"/>
      <c r="U11" s="312"/>
    </row>
    <row r="12" spans="1:21" s="104" customFormat="1" ht="27" customHeight="1">
      <c r="A12" s="309"/>
      <c r="B12" s="305"/>
      <c r="C12" s="305"/>
      <c r="D12" s="307">
        <v>1</v>
      </c>
      <c r="E12" s="307"/>
      <c r="F12" s="306" t="s">
        <v>254</v>
      </c>
      <c r="G12" s="313"/>
      <c r="H12" s="313"/>
      <c r="I12" s="314"/>
      <c r="J12" s="314"/>
      <c r="K12" s="315"/>
      <c r="L12" s="316"/>
      <c r="M12" s="317"/>
      <c r="N12" s="111"/>
      <c r="O12" s="112"/>
      <c r="P12" s="113"/>
      <c r="Q12" s="113"/>
      <c r="R12" s="312"/>
      <c r="S12" s="312"/>
      <c r="T12" s="312"/>
      <c r="U12" s="312"/>
    </row>
    <row r="13" spans="1:21" s="104" customFormat="1" ht="58.5" customHeight="1">
      <c r="A13" s="309"/>
      <c r="B13" s="309"/>
      <c r="C13" s="309"/>
      <c r="D13" s="305"/>
      <c r="E13" s="307">
        <v>360</v>
      </c>
      <c r="F13" s="318" t="s">
        <v>277</v>
      </c>
      <c r="G13" s="319" t="s">
        <v>296</v>
      </c>
      <c r="H13" s="320">
        <v>300</v>
      </c>
      <c r="I13" s="321">
        <v>0</v>
      </c>
      <c r="J13" s="321">
        <v>0</v>
      </c>
      <c r="K13" s="322">
        <f>+J13/H13</f>
        <v>0</v>
      </c>
      <c r="L13" s="322">
        <v>0</v>
      </c>
      <c r="M13" s="441">
        <v>24000000</v>
      </c>
      <c r="N13" s="323">
        <v>0</v>
      </c>
      <c r="O13" s="323">
        <v>0</v>
      </c>
      <c r="P13" s="323">
        <v>0</v>
      </c>
      <c r="Q13" s="323">
        <v>0</v>
      </c>
      <c r="R13" s="308">
        <v>0</v>
      </c>
      <c r="S13" s="308">
        <v>0</v>
      </c>
      <c r="T13" s="308">
        <v>0</v>
      </c>
      <c r="U13" s="308">
        <v>0</v>
      </c>
    </row>
    <row r="14" spans="1:21" s="104" customFormat="1" ht="15" customHeight="1">
      <c r="A14" s="106"/>
      <c r="B14" s="106"/>
      <c r="C14" s="106"/>
      <c r="D14" s="106"/>
      <c r="E14" s="102"/>
      <c r="F14" s="103"/>
      <c r="G14" s="103"/>
      <c r="H14" s="103"/>
      <c r="I14" s="103"/>
      <c r="J14" s="103"/>
      <c r="K14" s="105"/>
      <c r="L14" s="105"/>
      <c r="M14" s="105"/>
      <c r="N14" s="103"/>
      <c r="O14" s="103"/>
      <c r="P14" s="103"/>
      <c r="Q14" s="103"/>
      <c r="R14" s="103"/>
      <c r="S14" s="103"/>
      <c r="T14" s="103"/>
      <c r="U14" s="103"/>
    </row>
    <row r="15" spans="1:21" s="104" customFormat="1" ht="15" customHeight="1">
      <c r="A15" s="106"/>
      <c r="B15" s="106"/>
      <c r="C15" s="106"/>
      <c r="D15" s="106"/>
      <c r="E15" s="106"/>
      <c r="F15" s="106"/>
      <c r="G15" s="106"/>
      <c r="H15" s="106"/>
      <c r="I15" s="108"/>
      <c r="J15" s="108"/>
      <c r="K15" s="108"/>
      <c r="L15" s="108"/>
      <c r="M15" s="108"/>
      <c r="N15" s="109"/>
      <c r="O15" s="109"/>
      <c r="P15" s="109"/>
      <c r="Q15" s="109"/>
      <c r="R15" s="109"/>
      <c r="S15" s="109"/>
      <c r="T15" s="106"/>
      <c r="U15" s="110"/>
    </row>
    <row r="16" spans="1:21" s="104" customFormat="1" ht="15" customHeight="1">
      <c r="A16" s="106"/>
      <c r="B16" s="106"/>
      <c r="C16" s="106"/>
      <c r="D16" s="106"/>
      <c r="E16" s="106"/>
      <c r="F16" s="106"/>
      <c r="G16" s="106"/>
      <c r="H16" s="106"/>
      <c r="I16" s="108"/>
      <c r="J16" s="108"/>
      <c r="K16" s="108"/>
      <c r="L16" s="108"/>
      <c r="M16" s="108"/>
      <c r="N16" s="109"/>
      <c r="O16" s="109"/>
      <c r="P16" s="109"/>
      <c r="Q16" s="109"/>
      <c r="R16" s="109"/>
      <c r="S16" s="109"/>
      <c r="T16" s="106"/>
      <c r="U16" s="110"/>
    </row>
    <row r="17" spans="1:21" s="104" customFormat="1" ht="15" customHeight="1">
      <c r="A17" s="106"/>
      <c r="B17" s="106"/>
      <c r="C17" s="106"/>
      <c r="D17" s="106"/>
      <c r="E17" s="106"/>
      <c r="F17" s="106"/>
      <c r="G17" s="106"/>
      <c r="H17" s="106"/>
      <c r="I17" s="108"/>
      <c r="J17" s="108"/>
      <c r="K17" s="108"/>
      <c r="L17" s="108"/>
      <c r="M17" s="108"/>
      <c r="N17" s="109"/>
      <c r="O17" s="109"/>
      <c r="P17" s="109"/>
      <c r="Q17" s="109"/>
      <c r="R17" s="109"/>
      <c r="S17" s="109"/>
      <c r="T17" s="106"/>
      <c r="U17" s="110"/>
    </row>
    <row r="18" spans="1:21" s="104" customFormat="1" ht="15" customHeight="1">
      <c r="A18" s="106"/>
      <c r="B18" s="106"/>
      <c r="C18" s="106"/>
      <c r="D18" s="106"/>
      <c r="E18" s="106"/>
      <c r="F18" s="106"/>
      <c r="G18" s="106"/>
      <c r="H18" s="106"/>
      <c r="I18" s="108"/>
      <c r="J18" s="108"/>
      <c r="K18" s="108"/>
      <c r="L18" s="108"/>
      <c r="M18" s="108"/>
      <c r="N18" s="109"/>
      <c r="O18" s="109"/>
      <c r="P18" s="109"/>
      <c r="Q18" s="109"/>
      <c r="R18" s="109"/>
      <c r="S18" s="109"/>
      <c r="T18" s="106"/>
      <c r="U18" s="110"/>
    </row>
    <row r="19" spans="1:21" s="104" customFormat="1" ht="15" customHeight="1">
      <c r="A19" s="106"/>
      <c r="B19" s="106"/>
      <c r="C19" s="106"/>
      <c r="D19" s="106"/>
      <c r="E19" s="106"/>
      <c r="F19" s="106"/>
      <c r="G19" s="106"/>
      <c r="H19" s="106"/>
      <c r="I19" s="108"/>
      <c r="J19" s="108"/>
      <c r="K19" s="108"/>
      <c r="L19" s="108"/>
      <c r="M19" s="108"/>
      <c r="N19" s="109"/>
      <c r="O19" s="109"/>
      <c r="P19" s="109"/>
      <c r="Q19" s="109"/>
      <c r="R19" s="109"/>
      <c r="S19" s="109"/>
      <c r="T19" s="106"/>
      <c r="U19" s="110"/>
    </row>
    <row r="20" spans="1:21" s="104" customFormat="1" ht="15" customHeight="1">
      <c r="A20" s="106"/>
      <c r="B20" s="106"/>
      <c r="C20" s="106"/>
      <c r="D20" s="106"/>
      <c r="E20" s="106"/>
      <c r="F20" s="106"/>
      <c r="G20" s="106"/>
      <c r="H20" s="106"/>
      <c r="I20" s="108"/>
      <c r="J20" s="108"/>
      <c r="K20" s="108"/>
      <c r="L20" s="108"/>
      <c r="M20" s="108"/>
      <c r="N20" s="109"/>
      <c r="O20" s="109"/>
      <c r="P20" s="109"/>
      <c r="Q20" s="109"/>
      <c r="R20" s="109"/>
      <c r="S20" s="109"/>
      <c r="T20" s="106"/>
      <c r="U20" s="110"/>
    </row>
    <row r="21" spans="1:21" s="104" customFormat="1" ht="15" customHeight="1">
      <c r="A21" s="106"/>
      <c r="B21" s="106"/>
      <c r="C21" s="106"/>
      <c r="D21" s="106"/>
      <c r="E21" s="106"/>
      <c r="F21" s="106"/>
      <c r="G21" s="106"/>
      <c r="H21" s="106"/>
      <c r="I21" s="108"/>
      <c r="J21" s="108"/>
      <c r="K21" s="108"/>
      <c r="L21" s="108"/>
      <c r="M21" s="108"/>
      <c r="N21" s="109"/>
      <c r="O21" s="109"/>
      <c r="P21" s="109"/>
      <c r="Q21" s="109"/>
      <c r="R21" s="109"/>
      <c r="S21" s="109"/>
      <c r="T21" s="106"/>
      <c r="U21" s="110"/>
    </row>
    <row r="22" spans="1:21" s="104" customFormat="1" ht="15" customHeight="1">
      <c r="A22" s="106"/>
      <c r="B22" s="106"/>
      <c r="C22" s="106"/>
      <c r="D22" s="106"/>
      <c r="E22" s="106"/>
      <c r="F22" s="106"/>
      <c r="G22" s="106"/>
      <c r="H22" s="106"/>
      <c r="I22" s="108"/>
      <c r="J22" s="108"/>
      <c r="K22" s="108"/>
      <c r="L22" s="108"/>
      <c r="M22" s="108"/>
      <c r="N22" s="109"/>
      <c r="O22" s="109"/>
      <c r="P22" s="109"/>
      <c r="Q22" s="109"/>
      <c r="R22" s="109"/>
      <c r="S22" s="109"/>
      <c r="T22" s="106"/>
      <c r="U22" s="110"/>
    </row>
    <row r="23" spans="1:21" s="104" customFormat="1" ht="15" customHeight="1">
      <c r="A23" s="106"/>
      <c r="B23" s="106"/>
      <c r="C23" s="106"/>
      <c r="D23" s="106"/>
      <c r="E23" s="106"/>
      <c r="F23" s="106"/>
      <c r="G23" s="106"/>
      <c r="H23" s="106"/>
      <c r="I23" s="108"/>
      <c r="J23" s="108"/>
      <c r="K23" s="108"/>
      <c r="L23" s="108"/>
      <c r="M23" s="108"/>
      <c r="N23" s="109"/>
      <c r="O23" s="109"/>
      <c r="P23" s="109"/>
      <c r="Q23" s="109"/>
      <c r="R23" s="109"/>
      <c r="S23" s="109"/>
      <c r="T23" s="106"/>
      <c r="U23" s="110"/>
    </row>
    <row r="24" spans="1:21" s="104" customFormat="1" ht="15" customHeight="1">
      <c r="A24" s="106"/>
      <c r="B24" s="106"/>
      <c r="C24" s="106"/>
      <c r="D24" s="106"/>
      <c r="E24" s="106"/>
      <c r="F24" s="106"/>
      <c r="G24" s="106"/>
      <c r="H24" s="106"/>
      <c r="I24" s="108"/>
      <c r="J24" s="108"/>
      <c r="K24" s="108"/>
      <c r="L24" s="108"/>
      <c r="M24" s="108"/>
      <c r="N24" s="109"/>
      <c r="O24" s="109"/>
      <c r="P24" s="109"/>
      <c r="Q24" s="109"/>
      <c r="R24" s="109"/>
      <c r="S24" s="109"/>
      <c r="T24" s="106"/>
      <c r="U24" s="110"/>
    </row>
    <row r="25" spans="1:21" s="104" customFormat="1" ht="15" customHeight="1">
      <c r="A25" s="106"/>
      <c r="B25" s="106"/>
      <c r="C25" s="106"/>
      <c r="D25" s="106"/>
      <c r="E25" s="106"/>
      <c r="F25" s="106"/>
      <c r="G25" s="106"/>
      <c r="H25" s="106"/>
      <c r="I25" s="108"/>
      <c r="J25" s="108"/>
      <c r="K25" s="108"/>
      <c r="L25" s="108"/>
      <c r="M25" s="108"/>
      <c r="N25" s="109"/>
      <c r="O25" s="109"/>
      <c r="P25" s="109"/>
      <c r="Q25" s="109"/>
      <c r="R25" s="109"/>
      <c r="S25" s="109"/>
      <c r="T25" s="106"/>
      <c r="U25" s="110"/>
    </row>
    <row r="26" spans="1:21" s="104" customFormat="1" ht="15" customHeight="1">
      <c r="A26" s="106"/>
      <c r="B26" s="106"/>
      <c r="C26" s="106"/>
      <c r="D26" s="106"/>
      <c r="E26" s="106"/>
      <c r="F26" s="106"/>
      <c r="G26" s="106"/>
      <c r="H26" s="106"/>
      <c r="I26" s="108"/>
      <c r="J26" s="108"/>
      <c r="K26" s="108"/>
      <c r="L26" s="108"/>
      <c r="M26" s="108"/>
      <c r="N26" s="109"/>
      <c r="O26" s="109"/>
      <c r="P26" s="109"/>
      <c r="Q26" s="109"/>
      <c r="R26" s="109"/>
      <c r="S26" s="109"/>
      <c r="T26" s="106"/>
      <c r="U26" s="110"/>
    </row>
    <row r="27" spans="1:21" s="104" customFormat="1" ht="15" customHeight="1">
      <c r="A27" s="106"/>
      <c r="B27" s="106"/>
      <c r="C27" s="106"/>
      <c r="D27" s="106"/>
      <c r="E27" s="106"/>
      <c r="F27" s="106"/>
      <c r="G27" s="106"/>
      <c r="H27" s="106"/>
      <c r="I27" s="108"/>
      <c r="J27" s="108"/>
      <c r="K27" s="108"/>
      <c r="L27" s="108"/>
      <c r="M27" s="108"/>
      <c r="N27" s="109"/>
      <c r="O27" s="109"/>
      <c r="P27" s="109"/>
      <c r="Q27" s="109"/>
      <c r="R27" s="109"/>
      <c r="S27" s="109"/>
      <c r="T27" s="106"/>
      <c r="U27" s="110"/>
    </row>
    <row r="28" spans="1:21" s="104" customFormat="1" ht="15" customHeight="1">
      <c r="A28" s="106"/>
      <c r="B28" s="106"/>
      <c r="C28" s="106"/>
      <c r="D28" s="106"/>
      <c r="E28" s="106"/>
      <c r="F28" s="106"/>
      <c r="G28" s="106"/>
      <c r="H28" s="106"/>
      <c r="I28" s="108"/>
      <c r="J28" s="108"/>
      <c r="K28" s="108"/>
      <c r="L28" s="108"/>
      <c r="M28" s="108"/>
      <c r="N28" s="109"/>
      <c r="O28" s="109"/>
      <c r="P28" s="109"/>
      <c r="Q28" s="109"/>
      <c r="R28" s="109"/>
      <c r="S28" s="109"/>
      <c r="T28" s="106"/>
      <c r="U28" s="110"/>
    </row>
    <row r="29" spans="1:21" s="104" customFormat="1" ht="15" customHeight="1">
      <c r="A29" s="106"/>
      <c r="B29" s="106"/>
      <c r="C29" s="106"/>
      <c r="D29" s="106"/>
      <c r="E29" s="106"/>
      <c r="F29" s="106"/>
      <c r="G29" s="106"/>
      <c r="H29" s="106"/>
      <c r="I29" s="108"/>
      <c r="J29" s="108"/>
      <c r="K29" s="108"/>
      <c r="L29" s="108"/>
      <c r="M29" s="108"/>
      <c r="N29" s="109"/>
      <c r="O29" s="109"/>
      <c r="P29" s="109"/>
      <c r="Q29" s="109"/>
      <c r="R29" s="109"/>
      <c r="S29" s="109"/>
      <c r="T29" s="106"/>
      <c r="U29" s="110"/>
    </row>
    <row r="30" spans="1:21" s="104" customFormat="1" ht="15" customHeight="1">
      <c r="A30" s="106"/>
      <c r="B30" s="106"/>
      <c r="C30" s="106"/>
      <c r="D30" s="106"/>
      <c r="E30" s="106"/>
      <c r="F30" s="102"/>
      <c r="G30" s="106"/>
      <c r="H30" s="106"/>
      <c r="I30" s="108"/>
      <c r="J30" s="108"/>
      <c r="K30" s="108"/>
      <c r="L30" s="108"/>
      <c r="M30" s="108"/>
      <c r="N30" s="109"/>
      <c r="O30" s="109"/>
      <c r="P30" s="109"/>
      <c r="Q30" s="109"/>
      <c r="R30" s="109"/>
      <c r="S30" s="109"/>
      <c r="T30" s="106"/>
      <c r="U30" s="110"/>
    </row>
    <row r="31" spans="1:21" s="104" customFormat="1" ht="15" customHeight="1">
      <c r="A31" s="106"/>
      <c r="B31" s="106"/>
      <c r="C31" s="106"/>
      <c r="D31" s="106"/>
      <c r="E31" s="106"/>
      <c r="F31" s="106"/>
      <c r="G31" s="106"/>
      <c r="H31" s="106"/>
      <c r="I31" s="108"/>
      <c r="J31" s="108"/>
      <c r="K31" s="108"/>
      <c r="L31" s="108"/>
      <c r="M31" s="108"/>
      <c r="N31" s="109"/>
      <c r="O31" s="109"/>
      <c r="P31" s="109"/>
      <c r="Q31" s="109"/>
      <c r="R31" s="109"/>
      <c r="S31" s="109"/>
      <c r="T31" s="106"/>
      <c r="U31" s="110"/>
    </row>
    <row r="32" spans="1:21" s="104" customFormat="1" ht="15" customHeight="1">
      <c r="A32" s="106"/>
      <c r="B32" s="106"/>
      <c r="C32" s="106"/>
      <c r="D32" s="106"/>
      <c r="E32" s="106"/>
      <c r="F32" s="102" t="s">
        <v>95</v>
      </c>
      <c r="G32" s="106"/>
      <c r="H32" s="106"/>
      <c r="I32" s="108"/>
      <c r="J32" s="108"/>
      <c r="K32" s="108"/>
      <c r="L32" s="108"/>
      <c r="M32" s="440">
        <f>+M13</f>
        <v>24000000</v>
      </c>
      <c r="N32" s="440">
        <f t="shared" ref="N32:Q32" si="0">+N13</f>
        <v>0</v>
      </c>
      <c r="O32" s="440">
        <f t="shared" si="0"/>
        <v>0</v>
      </c>
      <c r="P32" s="440">
        <f t="shared" si="0"/>
        <v>0</v>
      </c>
      <c r="Q32" s="440">
        <f t="shared" si="0"/>
        <v>0</v>
      </c>
      <c r="R32" s="109"/>
      <c r="S32" s="109"/>
      <c r="T32" s="106"/>
      <c r="U32" s="110"/>
    </row>
    <row r="33" spans="1:21" s="104" customFormat="1" ht="15" customHeight="1">
      <c r="A33" s="114"/>
      <c r="B33" s="114"/>
      <c r="C33" s="114"/>
      <c r="D33" s="114"/>
      <c r="E33" s="114"/>
      <c r="F33" s="114"/>
      <c r="G33" s="114"/>
      <c r="H33" s="114"/>
      <c r="I33" s="115"/>
      <c r="J33" s="115"/>
      <c r="K33" s="115"/>
      <c r="L33" s="115"/>
      <c r="M33" s="115"/>
      <c r="N33" s="116"/>
      <c r="O33" s="116"/>
      <c r="P33" s="116"/>
      <c r="Q33" s="116"/>
      <c r="R33" s="116"/>
      <c r="S33" s="116"/>
      <c r="T33" s="114"/>
      <c r="U33" s="117"/>
    </row>
    <row r="34" spans="1:21">
      <c r="A34" s="37"/>
      <c r="B34" s="97"/>
      <c r="C34" s="37"/>
      <c r="D34" s="37"/>
      <c r="F34" s="37"/>
    </row>
    <row r="35" spans="1:21">
      <c r="B35" s="38"/>
      <c r="C35" s="39"/>
      <c r="D35" s="39"/>
      <c r="N35" s="40"/>
      <c r="O35" s="40"/>
    </row>
    <row r="36" spans="1:21">
      <c r="B36" s="41"/>
      <c r="C36" s="41"/>
      <c r="D36" s="41"/>
      <c r="N36" s="42"/>
      <c r="O36" s="42"/>
    </row>
  </sheetData>
  <mergeCells count="15">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s>
  <printOptions horizontalCentered="1"/>
  <pageMargins left="0.39370078740157483" right="0.39370078740157483" top="1.3779527559055118" bottom="0.47244094488188981" header="0.39370078740157483" footer="0.19685039370078741"/>
  <pageSetup scale="56" orientation="landscape" r:id="rId1"/>
  <headerFooter scaleWithDoc="0">
    <oddHeader>&amp;C&amp;G</oddHeader>
    <oddFooter>&amp;C&amp;G</oddFooter>
  </headerFooter>
  <ignoredErrors>
    <ignoredError sqref="C15:G15 C14:D14" numberStoredAsText="1"/>
  </ignoredErrors>
  <legacyDrawingHF r:id="rId2"/>
</worksheet>
</file>

<file path=xl/worksheets/sheet8.xml><?xml version="1.0" encoding="utf-8"?>
<worksheet xmlns="http://schemas.openxmlformats.org/spreadsheetml/2006/main" xmlns:r="http://schemas.openxmlformats.org/officeDocument/2006/relationships">
  <dimension ref="A1:T24"/>
  <sheetViews>
    <sheetView showGridLines="0" view="pageBreakPreview" zoomScaleNormal="80" zoomScaleSheetLayoutView="100" workbookViewId="0">
      <selection activeCell="A7" sqref="A7:C7"/>
    </sheetView>
  </sheetViews>
  <sheetFormatPr baseColWidth="10" defaultColWidth="11.44140625" defaultRowHeight="13.8"/>
  <cols>
    <col min="1" max="1" width="50" style="1" customWidth="1"/>
    <col min="2" max="2" width="6.5546875" style="1" customWidth="1"/>
    <col min="3" max="3" width="90.88671875" style="1" customWidth="1"/>
    <col min="4" max="16384" width="11.44140625" style="1"/>
  </cols>
  <sheetData>
    <row r="1" spans="1:20" ht="35.1" customHeight="1">
      <c r="A1" s="479" t="s">
        <v>152</v>
      </c>
      <c r="B1" s="480"/>
      <c r="C1" s="481"/>
    </row>
    <row r="2" spans="1:20" ht="6" customHeight="1">
      <c r="C2" s="98"/>
    </row>
    <row r="3" spans="1:20" s="98" customFormat="1" ht="20.100000000000001" customHeight="1">
      <c r="A3" s="482" t="str">
        <f>Caratula!A9</f>
        <v>UNIDAD RESPONSABLE DEL GASTO:  35 C0 01 SECRETARÍA DE DESARROLLO RURAL Y EQUIDAD PARA LAS COMUNIDADES</v>
      </c>
      <c r="B3" s="483"/>
      <c r="C3" s="484"/>
      <c r="D3" s="99"/>
      <c r="E3" s="99"/>
      <c r="F3" s="99"/>
      <c r="G3" s="99"/>
      <c r="H3" s="99"/>
      <c r="I3" s="99"/>
      <c r="J3" s="99"/>
      <c r="K3" s="99"/>
      <c r="L3" s="99"/>
      <c r="M3" s="99"/>
      <c r="N3" s="99"/>
      <c r="O3" s="99"/>
      <c r="P3" s="99"/>
      <c r="Q3" s="99"/>
      <c r="R3" s="99"/>
      <c r="S3" s="99"/>
      <c r="T3" s="99"/>
    </row>
    <row r="4" spans="1:20" s="98" customFormat="1" ht="20.100000000000001" customHeight="1">
      <c r="A4" s="482" t="str">
        <f>Caratula!A17</f>
        <v>PERÍODO: ENERO - JUNIO 2018</v>
      </c>
      <c r="B4" s="483"/>
      <c r="C4" s="484"/>
      <c r="D4" s="99"/>
      <c r="E4" s="99"/>
      <c r="F4" s="99"/>
      <c r="G4" s="99"/>
      <c r="H4" s="99"/>
      <c r="I4" s="99"/>
      <c r="J4" s="99"/>
      <c r="K4" s="99"/>
      <c r="L4" s="99"/>
      <c r="M4" s="99"/>
      <c r="N4" s="99"/>
      <c r="O4" s="99"/>
      <c r="P4" s="99"/>
      <c r="Q4" s="99"/>
      <c r="R4" s="99"/>
      <c r="S4" s="99"/>
      <c r="T4" s="99"/>
    </row>
    <row r="5" spans="1:20" s="98" customFormat="1" ht="39" customHeight="1">
      <c r="A5" s="482" t="s">
        <v>295</v>
      </c>
      <c r="B5" s="483"/>
      <c r="C5" s="484"/>
      <c r="D5" s="99"/>
      <c r="E5" s="99"/>
      <c r="F5" s="99"/>
      <c r="G5" s="99"/>
      <c r="H5" s="99"/>
      <c r="I5" s="99"/>
      <c r="J5" s="99"/>
      <c r="K5" s="99"/>
      <c r="L5" s="99"/>
      <c r="M5" s="99"/>
      <c r="N5" s="99"/>
      <c r="O5" s="99"/>
      <c r="P5" s="99"/>
      <c r="Q5" s="99"/>
      <c r="R5" s="99"/>
      <c r="S5" s="99"/>
      <c r="T5" s="99"/>
    </row>
    <row r="6" spans="1:20" ht="30" customHeight="1">
      <c r="A6" s="522" t="s">
        <v>298</v>
      </c>
      <c r="B6" s="523"/>
      <c r="C6" s="524"/>
    </row>
    <row r="7" spans="1:20" s="58" customFormat="1" ht="54.75" customHeight="1">
      <c r="A7" s="528" t="s">
        <v>297</v>
      </c>
      <c r="B7" s="529"/>
      <c r="C7" s="530"/>
    </row>
    <row r="8" spans="1:20" s="58" customFormat="1" ht="15" customHeight="1">
      <c r="A8" s="525"/>
      <c r="B8" s="526"/>
      <c r="C8" s="527"/>
    </row>
    <row r="9" spans="1:20" s="58" customFormat="1" ht="15" customHeight="1">
      <c r="A9" s="525"/>
      <c r="B9" s="526"/>
      <c r="C9" s="527"/>
    </row>
    <row r="10" spans="1:20" s="58" customFormat="1" ht="15" customHeight="1">
      <c r="A10" s="525"/>
      <c r="B10" s="526"/>
      <c r="C10" s="527"/>
    </row>
    <row r="11" spans="1:20" s="58" customFormat="1" ht="15" customHeight="1">
      <c r="A11" s="525"/>
      <c r="B11" s="526"/>
      <c r="C11" s="527"/>
    </row>
    <row r="12" spans="1:20" s="58" customFormat="1" ht="15" customHeight="1">
      <c r="A12" s="525"/>
      <c r="B12" s="526"/>
      <c r="C12" s="527"/>
    </row>
    <row r="13" spans="1:20" s="58" customFormat="1" ht="15" customHeight="1">
      <c r="A13" s="525"/>
      <c r="B13" s="526"/>
      <c r="C13" s="527"/>
    </row>
    <row r="14" spans="1:20" s="58" customFormat="1" ht="15" customHeight="1">
      <c r="A14" s="525"/>
      <c r="B14" s="526"/>
      <c r="C14" s="527"/>
    </row>
    <row r="15" spans="1:20" s="58" customFormat="1" ht="15" customHeight="1">
      <c r="A15" s="525"/>
      <c r="B15" s="526"/>
      <c r="C15" s="527"/>
    </row>
    <row r="16" spans="1:20" s="58" customFormat="1" ht="15" customHeight="1">
      <c r="A16" s="525"/>
      <c r="B16" s="526"/>
      <c r="C16" s="527"/>
    </row>
    <row r="17" spans="1:3" s="58" customFormat="1" ht="15" customHeight="1">
      <c r="A17" s="525"/>
      <c r="B17" s="526"/>
      <c r="C17" s="527"/>
    </row>
    <row r="18" spans="1:3" s="58" customFormat="1" ht="15" customHeight="1">
      <c r="A18" s="525"/>
      <c r="B18" s="526"/>
      <c r="C18" s="527"/>
    </row>
    <row r="19" spans="1:3" s="58" customFormat="1" ht="15" customHeight="1">
      <c r="A19" s="525"/>
      <c r="B19" s="526"/>
      <c r="C19" s="527"/>
    </row>
    <row r="20" spans="1:3" s="58" customFormat="1" ht="15" customHeight="1">
      <c r="A20" s="525"/>
      <c r="B20" s="526"/>
      <c r="C20" s="527"/>
    </row>
    <row r="21" spans="1:3" s="58" customFormat="1" ht="15" customHeight="1">
      <c r="A21" s="531"/>
      <c r="B21" s="532"/>
      <c r="C21" s="533"/>
    </row>
    <row r="23" spans="1:3">
      <c r="A23" s="34"/>
      <c r="B23" s="34"/>
      <c r="C23" s="12"/>
    </row>
    <row r="24" spans="1:3">
      <c r="A24" s="35"/>
      <c r="B24" s="35"/>
      <c r="C24" s="15"/>
    </row>
  </sheetData>
  <mergeCells count="20">
    <mergeCell ref="A21:C21"/>
    <mergeCell ref="A15:C15"/>
    <mergeCell ref="A16:C16"/>
    <mergeCell ref="A17:C17"/>
    <mergeCell ref="A18:C18"/>
    <mergeCell ref="A13:C13"/>
    <mergeCell ref="A7:C7"/>
    <mergeCell ref="A19:C19"/>
    <mergeCell ref="A20:C20"/>
    <mergeCell ref="A14:C14"/>
    <mergeCell ref="A8:C8"/>
    <mergeCell ref="A9:C9"/>
    <mergeCell ref="A10:C10"/>
    <mergeCell ref="A11:C11"/>
    <mergeCell ref="A12:C12"/>
    <mergeCell ref="A4:C4"/>
    <mergeCell ref="A1:C1"/>
    <mergeCell ref="A3:C3"/>
    <mergeCell ref="A5:C5"/>
    <mergeCell ref="A6:C6"/>
  </mergeCells>
  <printOptions horizontalCentered="1"/>
  <pageMargins left="0.39370078740157483" right="0.39370078740157483" top="1.3779527559055118" bottom="0.47244094488188981" header="0.39370078740157483" footer="0.19685039370078741"/>
  <pageSetup scale="80" orientation="landscape" r:id="rId1"/>
  <headerFooter scaleWithDoc="0">
    <oddHeader>&amp;C&amp;G</oddHeader>
    <oddFooter>&amp;C&amp;G</oddFooter>
  </headerFooter>
  <ignoredErrors>
    <ignoredError sqref="C11 A11" numberStoredAsText="1"/>
  </ignoredErrors>
  <legacyDrawingHF r:id="rId2"/>
</worksheet>
</file>

<file path=xl/worksheets/sheet9.xml><?xml version="1.0" encoding="utf-8"?>
<worksheet xmlns="http://schemas.openxmlformats.org/spreadsheetml/2006/main" xmlns:r="http://schemas.openxmlformats.org/officeDocument/2006/relationships">
  <dimension ref="B1:Q165"/>
  <sheetViews>
    <sheetView showGridLines="0" view="pageBreakPreview" topLeftCell="A93" zoomScale="80" zoomScaleNormal="85" zoomScaleSheetLayoutView="80" workbookViewId="0">
      <selection activeCell="B63" sqref="B63:P63"/>
    </sheetView>
  </sheetViews>
  <sheetFormatPr baseColWidth="10" defaultColWidth="11.44140625" defaultRowHeight="13.8"/>
  <cols>
    <col min="1" max="1" width="3.44140625" style="1" customWidth="1"/>
    <col min="2" max="8" width="5" style="1" customWidth="1"/>
    <col min="9" max="9" width="53.88671875" style="1" customWidth="1"/>
    <col min="10" max="10" width="10.88671875" style="1" customWidth="1"/>
    <col min="11" max="11" width="13.88671875" style="1" customWidth="1"/>
    <col min="12" max="12" width="17" style="1" customWidth="1"/>
    <col min="13" max="13" width="13.88671875" style="1" customWidth="1"/>
    <col min="14" max="14" width="17.109375" style="1" customWidth="1"/>
    <col min="15" max="16" width="16.44140625" style="1" customWidth="1"/>
    <col min="17" max="17" width="2.88671875" style="1" customWidth="1"/>
    <col min="18" max="16384" width="11.44140625" style="1"/>
  </cols>
  <sheetData>
    <row r="1" spans="2:16" ht="35.1" customHeight="1">
      <c r="B1" s="479" t="s">
        <v>112</v>
      </c>
      <c r="C1" s="480"/>
      <c r="D1" s="480"/>
      <c r="E1" s="480"/>
      <c r="F1" s="480"/>
      <c r="G1" s="480"/>
      <c r="H1" s="480"/>
      <c r="I1" s="480"/>
      <c r="J1" s="480"/>
      <c r="K1" s="480"/>
      <c r="L1" s="480"/>
      <c r="M1" s="480"/>
      <c r="N1" s="480"/>
      <c r="O1" s="480"/>
      <c r="P1" s="481"/>
    </row>
    <row r="2" spans="2:16" ht="8.1" customHeight="1">
      <c r="B2" s="154"/>
      <c r="C2" s="154"/>
      <c r="D2" s="154"/>
      <c r="E2" s="154"/>
      <c r="F2" s="154"/>
      <c r="G2" s="154"/>
      <c r="H2" s="154"/>
      <c r="I2" s="154"/>
      <c r="J2" s="154"/>
      <c r="K2" s="154"/>
      <c r="L2" s="154"/>
      <c r="M2" s="154"/>
      <c r="N2" s="154"/>
      <c r="O2" s="154"/>
      <c r="P2" s="154"/>
    </row>
    <row r="3" spans="2:16" ht="20.100000000000001" customHeight="1">
      <c r="B3" s="585" t="str">
        <f>Caratula!A9</f>
        <v>UNIDAD RESPONSABLE DEL GASTO:  35 C0 01 SECRETARÍA DE DESARROLLO RURAL Y EQUIDAD PARA LAS COMUNIDADES</v>
      </c>
      <c r="C3" s="586"/>
      <c r="D3" s="586"/>
      <c r="E3" s="586"/>
      <c r="F3" s="586"/>
      <c r="G3" s="586"/>
      <c r="H3" s="586"/>
      <c r="I3" s="586"/>
      <c r="J3" s="586"/>
      <c r="K3" s="586"/>
      <c r="L3" s="586"/>
      <c r="M3" s="586"/>
      <c r="N3" s="586"/>
      <c r="O3" s="586"/>
      <c r="P3" s="587"/>
    </row>
    <row r="4" spans="2:16" ht="19.350000000000001" customHeight="1">
      <c r="B4" s="585" t="str">
        <f>Caratula!A17</f>
        <v>PERÍODO: ENERO - JUNIO 2018</v>
      </c>
      <c r="C4" s="586"/>
      <c r="D4" s="586"/>
      <c r="E4" s="586"/>
      <c r="F4" s="586"/>
      <c r="G4" s="586"/>
      <c r="H4" s="586"/>
      <c r="I4" s="586"/>
      <c r="J4" s="586"/>
      <c r="K4" s="586"/>
      <c r="L4" s="586"/>
      <c r="M4" s="586"/>
      <c r="N4" s="586"/>
      <c r="O4" s="586"/>
      <c r="P4" s="587"/>
    </row>
    <row r="5" spans="2:16" ht="20.100000000000001" customHeight="1">
      <c r="B5" s="477" t="s">
        <v>68</v>
      </c>
      <c r="C5" s="477" t="s">
        <v>113</v>
      </c>
      <c r="D5" s="477" t="s">
        <v>44</v>
      </c>
      <c r="E5" s="477" t="s">
        <v>42</v>
      </c>
      <c r="F5" s="477" t="s">
        <v>43</v>
      </c>
      <c r="G5" s="477" t="s">
        <v>12</v>
      </c>
      <c r="H5" s="477" t="s">
        <v>58</v>
      </c>
      <c r="I5" s="477" t="s">
        <v>13</v>
      </c>
      <c r="J5" s="477" t="s">
        <v>114</v>
      </c>
      <c r="K5" s="495" t="s">
        <v>115</v>
      </c>
      <c r="L5" s="496"/>
      <c r="M5" s="584"/>
      <c r="N5" s="495" t="s">
        <v>299</v>
      </c>
      <c r="O5" s="496"/>
      <c r="P5" s="584"/>
    </row>
    <row r="6" spans="2:16" ht="20.100000000000001" customHeight="1">
      <c r="B6" s="478"/>
      <c r="C6" s="478"/>
      <c r="D6" s="478"/>
      <c r="E6" s="478"/>
      <c r="F6" s="478"/>
      <c r="G6" s="478"/>
      <c r="H6" s="478"/>
      <c r="I6" s="478"/>
      <c r="J6" s="478"/>
      <c r="K6" s="295" t="s">
        <v>116</v>
      </c>
      <c r="L6" s="295" t="s">
        <v>172</v>
      </c>
      <c r="M6" s="295" t="s">
        <v>117</v>
      </c>
      <c r="N6" s="295" t="s">
        <v>74</v>
      </c>
      <c r="O6" s="295" t="s">
        <v>173</v>
      </c>
      <c r="P6" s="295" t="s">
        <v>21</v>
      </c>
    </row>
    <row r="7" spans="2:16" s="150" customFormat="1" ht="27" customHeight="1">
      <c r="B7" s="327">
        <v>1</v>
      </c>
      <c r="C7" s="327">
        <v>1</v>
      </c>
      <c r="D7" s="327">
        <v>3</v>
      </c>
      <c r="E7" s="327">
        <v>1</v>
      </c>
      <c r="F7" s="327">
        <v>2</v>
      </c>
      <c r="G7" s="327">
        <v>4</v>
      </c>
      <c r="H7" s="327">
        <v>301</v>
      </c>
      <c r="I7" s="324" t="s">
        <v>215</v>
      </c>
      <c r="J7" s="327" t="s">
        <v>216</v>
      </c>
      <c r="K7" s="327" t="s">
        <v>300</v>
      </c>
      <c r="L7" s="325">
        <v>15</v>
      </c>
      <c r="M7" s="325">
        <v>15</v>
      </c>
      <c r="N7" s="328">
        <v>2138299</v>
      </c>
      <c r="O7" s="328">
        <v>855527.66</v>
      </c>
      <c r="P7" s="328">
        <v>855527.66</v>
      </c>
    </row>
    <row r="8" spans="2:16" ht="22.5" customHeight="1">
      <c r="B8" s="534" t="s">
        <v>333</v>
      </c>
      <c r="C8" s="535"/>
      <c r="D8" s="535"/>
      <c r="E8" s="535"/>
      <c r="F8" s="535"/>
      <c r="G8" s="535"/>
      <c r="H8" s="535"/>
      <c r="I8" s="535"/>
      <c r="J8" s="535"/>
      <c r="K8" s="535"/>
      <c r="L8" s="535"/>
      <c r="M8" s="535"/>
      <c r="N8" s="535"/>
      <c r="O8" s="535"/>
      <c r="P8" s="536"/>
    </row>
    <row r="9" spans="2:16" ht="36.75" customHeight="1">
      <c r="B9" s="534" t="s">
        <v>334</v>
      </c>
      <c r="C9" s="535"/>
      <c r="D9" s="535"/>
      <c r="E9" s="535"/>
      <c r="F9" s="535"/>
      <c r="G9" s="535"/>
      <c r="H9" s="535"/>
      <c r="I9" s="535"/>
      <c r="J9" s="535"/>
      <c r="K9" s="535"/>
      <c r="L9" s="535"/>
      <c r="M9" s="535"/>
      <c r="N9" s="535"/>
      <c r="O9" s="535"/>
      <c r="P9" s="536"/>
    </row>
    <row r="10" spans="2:16" ht="37.799999999999997">
      <c r="B10" s="325">
        <v>1</v>
      </c>
      <c r="C10" s="325">
        <v>1</v>
      </c>
      <c r="D10" s="325">
        <v>1</v>
      </c>
      <c r="E10" s="325">
        <v>1</v>
      </c>
      <c r="F10" s="325">
        <v>2</v>
      </c>
      <c r="G10" s="325">
        <v>4</v>
      </c>
      <c r="H10" s="325">
        <v>335</v>
      </c>
      <c r="I10" s="326" t="s">
        <v>217</v>
      </c>
      <c r="J10" s="327" t="s">
        <v>301</v>
      </c>
      <c r="K10" s="327" t="s">
        <v>302</v>
      </c>
      <c r="L10" s="327" t="s">
        <v>529</v>
      </c>
      <c r="M10" s="327" t="s">
        <v>529</v>
      </c>
      <c r="N10" s="328">
        <v>1686440</v>
      </c>
      <c r="O10" s="328">
        <v>485227.8</v>
      </c>
      <c r="P10" s="328">
        <v>485227.8</v>
      </c>
    </row>
    <row r="11" spans="2:16">
      <c r="B11" s="561" t="s">
        <v>335</v>
      </c>
      <c r="C11" s="562"/>
      <c r="D11" s="562"/>
      <c r="E11" s="562"/>
      <c r="F11" s="562"/>
      <c r="G11" s="562"/>
      <c r="H11" s="562"/>
      <c r="I11" s="562"/>
      <c r="J11" s="562"/>
      <c r="K11" s="562"/>
      <c r="L11" s="562"/>
      <c r="M11" s="562"/>
      <c r="N11" s="562"/>
      <c r="O11" s="562"/>
      <c r="P11" s="563"/>
    </row>
    <row r="12" spans="2:16" ht="13.5" customHeight="1">
      <c r="B12" s="534" t="s">
        <v>528</v>
      </c>
      <c r="C12" s="535"/>
      <c r="D12" s="535"/>
      <c r="E12" s="535"/>
      <c r="F12" s="535"/>
      <c r="G12" s="535"/>
      <c r="H12" s="535"/>
      <c r="I12" s="535"/>
      <c r="J12" s="535"/>
      <c r="K12" s="535"/>
      <c r="L12" s="535"/>
      <c r="M12" s="535"/>
      <c r="N12" s="535"/>
      <c r="O12" s="535"/>
      <c r="P12" s="536"/>
    </row>
    <row r="13" spans="2:16">
      <c r="B13" s="534"/>
      <c r="C13" s="535"/>
      <c r="D13" s="535"/>
      <c r="E13" s="535"/>
      <c r="F13" s="535"/>
      <c r="G13" s="535"/>
      <c r="H13" s="535"/>
      <c r="I13" s="535"/>
      <c r="J13" s="535"/>
      <c r="K13" s="535"/>
      <c r="L13" s="535"/>
      <c r="M13" s="535"/>
      <c r="N13" s="535"/>
      <c r="O13" s="535"/>
      <c r="P13" s="536"/>
    </row>
    <row r="14" spans="2:16">
      <c r="B14" s="534"/>
      <c r="C14" s="535"/>
      <c r="D14" s="535"/>
      <c r="E14" s="535"/>
      <c r="F14" s="535"/>
      <c r="G14" s="535"/>
      <c r="H14" s="535"/>
      <c r="I14" s="535"/>
      <c r="J14" s="535"/>
      <c r="K14" s="535"/>
      <c r="L14" s="535"/>
      <c r="M14" s="535"/>
      <c r="N14" s="535"/>
      <c r="O14" s="535"/>
      <c r="P14" s="536"/>
    </row>
    <row r="15" spans="2:16">
      <c r="B15" s="534"/>
      <c r="C15" s="535"/>
      <c r="D15" s="535"/>
      <c r="E15" s="535"/>
      <c r="F15" s="535"/>
      <c r="G15" s="535"/>
      <c r="H15" s="535"/>
      <c r="I15" s="535"/>
      <c r="J15" s="535"/>
      <c r="K15" s="535"/>
      <c r="L15" s="535"/>
      <c r="M15" s="535"/>
      <c r="N15" s="535"/>
      <c r="O15" s="535"/>
      <c r="P15" s="536"/>
    </row>
    <row r="16" spans="2:16" ht="275.25" customHeight="1">
      <c r="B16" s="534"/>
      <c r="C16" s="535"/>
      <c r="D16" s="535"/>
      <c r="E16" s="535"/>
      <c r="F16" s="535"/>
      <c r="G16" s="535"/>
      <c r="H16" s="535"/>
      <c r="I16" s="535"/>
      <c r="J16" s="535"/>
      <c r="K16" s="535"/>
      <c r="L16" s="535"/>
      <c r="M16" s="535"/>
      <c r="N16" s="535"/>
      <c r="O16" s="535"/>
      <c r="P16" s="536"/>
    </row>
    <row r="17" spans="2:16" ht="8.25" customHeight="1">
      <c r="B17" s="578"/>
      <c r="C17" s="579"/>
      <c r="D17" s="579"/>
      <c r="E17" s="579"/>
      <c r="F17" s="579"/>
      <c r="G17" s="579"/>
      <c r="H17" s="579"/>
      <c r="I17" s="579"/>
      <c r="J17" s="579"/>
      <c r="K17" s="579"/>
      <c r="L17" s="579"/>
      <c r="M17" s="579"/>
      <c r="N17" s="579"/>
      <c r="O17" s="579"/>
      <c r="P17" s="580"/>
    </row>
    <row r="18" spans="2:16" s="150" customFormat="1" ht="35.25" customHeight="1">
      <c r="B18" s="325">
        <v>1</v>
      </c>
      <c r="C18" s="325">
        <v>1</v>
      </c>
      <c r="D18" s="325">
        <v>1</v>
      </c>
      <c r="E18" s="325">
        <v>1</v>
      </c>
      <c r="F18" s="325">
        <v>2</v>
      </c>
      <c r="G18" s="325">
        <v>4</v>
      </c>
      <c r="H18" s="325">
        <v>336</v>
      </c>
      <c r="I18" s="412" t="s">
        <v>220</v>
      </c>
      <c r="J18" s="327" t="s">
        <v>301</v>
      </c>
      <c r="K18" s="327" t="s">
        <v>304</v>
      </c>
      <c r="L18" s="327" t="s">
        <v>375</v>
      </c>
      <c r="M18" s="327" t="s">
        <v>376</v>
      </c>
      <c r="N18" s="328">
        <v>6000000</v>
      </c>
      <c r="O18" s="328">
        <v>1987532</v>
      </c>
      <c r="P18" s="328">
        <v>1987532</v>
      </c>
    </row>
    <row r="19" spans="2:16" ht="36.75" customHeight="1">
      <c r="B19" s="581" t="s">
        <v>374</v>
      </c>
      <c r="C19" s="582"/>
      <c r="D19" s="582"/>
      <c r="E19" s="582"/>
      <c r="F19" s="582"/>
      <c r="G19" s="582"/>
      <c r="H19" s="582"/>
      <c r="I19" s="582"/>
      <c r="J19" s="582"/>
      <c r="K19" s="582"/>
      <c r="L19" s="582"/>
      <c r="M19" s="582"/>
      <c r="N19" s="582"/>
      <c r="O19" s="582"/>
      <c r="P19" s="583"/>
    </row>
    <row r="20" spans="2:16" ht="42.75" customHeight="1">
      <c r="B20" s="561" t="s">
        <v>373</v>
      </c>
      <c r="C20" s="562"/>
      <c r="D20" s="562"/>
      <c r="E20" s="562"/>
      <c r="F20" s="562"/>
      <c r="G20" s="562"/>
      <c r="H20" s="562"/>
      <c r="I20" s="562"/>
      <c r="J20" s="562"/>
      <c r="K20" s="562"/>
      <c r="L20" s="562"/>
      <c r="M20" s="562"/>
      <c r="N20" s="562"/>
      <c r="O20" s="562"/>
      <c r="P20" s="563"/>
    </row>
    <row r="21" spans="2:16" ht="27" customHeight="1">
      <c r="B21" s="325">
        <v>1</v>
      </c>
      <c r="C21" s="325">
        <v>6</v>
      </c>
      <c r="D21" s="325">
        <v>2</v>
      </c>
      <c r="E21" s="325">
        <v>2</v>
      </c>
      <c r="F21" s="325">
        <v>6</v>
      </c>
      <c r="G21" s="325">
        <v>7</v>
      </c>
      <c r="H21" s="325">
        <v>459</v>
      </c>
      <c r="I21" s="329" t="s">
        <v>231</v>
      </c>
      <c r="J21" s="327" t="s">
        <v>216</v>
      </c>
      <c r="K21" s="327" t="s">
        <v>305</v>
      </c>
      <c r="L21" s="327" t="s">
        <v>306</v>
      </c>
      <c r="M21" s="327" t="s">
        <v>306</v>
      </c>
      <c r="N21" s="328">
        <v>3462315</v>
      </c>
      <c r="O21" s="328">
        <v>0</v>
      </c>
      <c r="P21" s="328">
        <v>0</v>
      </c>
    </row>
    <row r="22" spans="2:16">
      <c r="B22" s="292"/>
      <c r="C22" s="293"/>
      <c r="D22" s="293"/>
      <c r="E22" s="293"/>
      <c r="F22" s="293"/>
      <c r="G22" s="293"/>
      <c r="H22" s="293"/>
      <c r="I22" s="293"/>
      <c r="J22" s="293"/>
      <c r="K22" s="293"/>
      <c r="L22" s="293"/>
      <c r="M22" s="293"/>
      <c r="N22" s="293"/>
      <c r="O22" s="293"/>
      <c r="P22" s="294"/>
    </row>
    <row r="23" spans="2:16">
      <c r="B23" s="561" t="s">
        <v>336</v>
      </c>
      <c r="C23" s="562"/>
      <c r="D23" s="562"/>
      <c r="E23" s="562"/>
      <c r="F23" s="562"/>
      <c r="G23" s="562"/>
      <c r="H23" s="562"/>
      <c r="I23" s="562"/>
      <c r="J23" s="562"/>
      <c r="K23" s="562"/>
      <c r="L23" s="562"/>
      <c r="M23" s="562"/>
      <c r="N23" s="562"/>
      <c r="O23" s="562"/>
      <c r="P23" s="563"/>
    </row>
    <row r="24" spans="2:16" ht="2.25" customHeight="1">
      <c r="B24" s="292"/>
      <c r="C24" s="293"/>
      <c r="D24" s="293"/>
      <c r="E24" s="293"/>
      <c r="F24" s="293"/>
      <c r="G24" s="293"/>
      <c r="H24" s="293"/>
      <c r="I24" s="293"/>
      <c r="J24" s="293"/>
      <c r="K24" s="293"/>
      <c r="L24" s="293"/>
      <c r="M24" s="293"/>
      <c r="N24" s="293"/>
      <c r="O24" s="293"/>
      <c r="P24" s="294"/>
    </row>
    <row r="25" spans="2:16" ht="225.75" customHeight="1">
      <c r="B25" s="537" t="s">
        <v>530</v>
      </c>
      <c r="C25" s="538"/>
      <c r="D25" s="538"/>
      <c r="E25" s="538"/>
      <c r="F25" s="538"/>
      <c r="G25" s="538"/>
      <c r="H25" s="538"/>
      <c r="I25" s="538"/>
      <c r="J25" s="538"/>
      <c r="K25" s="538"/>
      <c r="L25" s="538"/>
      <c r="M25" s="538"/>
      <c r="N25" s="538"/>
      <c r="O25" s="538"/>
      <c r="P25" s="539"/>
    </row>
    <row r="26" spans="2:16">
      <c r="B26" s="292"/>
      <c r="C26" s="293"/>
      <c r="D26" s="293"/>
      <c r="E26" s="293"/>
      <c r="F26" s="293"/>
      <c r="G26" s="293"/>
      <c r="H26" s="293"/>
      <c r="I26" s="293"/>
      <c r="J26" s="293"/>
      <c r="K26" s="293"/>
      <c r="L26" s="293"/>
      <c r="M26" s="293"/>
      <c r="N26" s="293"/>
      <c r="O26" s="293"/>
      <c r="P26" s="294"/>
    </row>
    <row r="27" spans="2:16" ht="30.75" customHeight="1">
      <c r="B27" s="327">
        <v>1</v>
      </c>
      <c r="C27" s="327">
        <v>4</v>
      </c>
      <c r="D27" s="327">
        <v>2</v>
      </c>
      <c r="E27" s="327">
        <v>2</v>
      </c>
      <c r="F27" s="327">
        <v>6</v>
      </c>
      <c r="G27" s="327">
        <v>7</v>
      </c>
      <c r="H27" s="327">
        <v>474</v>
      </c>
      <c r="I27" s="324" t="s">
        <v>232</v>
      </c>
      <c r="J27" s="327" t="s">
        <v>227</v>
      </c>
      <c r="K27" s="327" t="s">
        <v>307</v>
      </c>
      <c r="L27" s="327" t="s">
        <v>529</v>
      </c>
      <c r="M27" s="327" t="s">
        <v>529</v>
      </c>
      <c r="N27" s="328">
        <v>2421768</v>
      </c>
      <c r="O27" s="328">
        <v>390200</v>
      </c>
      <c r="P27" s="328">
        <v>390200</v>
      </c>
    </row>
    <row r="28" spans="2:16">
      <c r="B28" s="292"/>
      <c r="C28" s="293"/>
      <c r="D28" s="293"/>
      <c r="E28" s="293"/>
      <c r="F28" s="293"/>
      <c r="G28" s="293"/>
      <c r="H28" s="293"/>
      <c r="I28" s="293"/>
      <c r="J28" s="293"/>
      <c r="K28" s="293"/>
      <c r="L28" s="293"/>
      <c r="M28" s="293"/>
      <c r="N28" s="293"/>
      <c r="O28" s="293"/>
      <c r="P28" s="294"/>
    </row>
    <row r="29" spans="2:16" ht="29.25" customHeight="1">
      <c r="B29" s="561" t="s">
        <v>337</v>
      </c>
      <c r="C29" s="562"/>
      <c r="D29" s="562"/>
      <c r="E29" s="562"/>
      <c r="F29" s="562"/>
      <c r="G29" s="562"/>
      <c r="H29" s="562"/>
      <c r="I29" s="562"/>
      <c r="J29" s="562"/>
      <c r="K29" s="562"/>
      <c r="L29" s="562"/>
      <c r="M29" s="562"/>
      <c r="N29" s="562"/>
      <c r="O29" s="562"/>
      <c r="P29" s="563"/>
    </row>
    <row r="30" spans="2:16" s="150" customFormat="1" ht="42.75" customHeight="1">
      <c r="B30" s="561" t="s">
        <v>531</v>
      </c>
      <c r="C30" s="573"/>
      <c r="D30" s="573"/>
      <c r="E30" s="573"/>
      <c r="F30" s="573"/>
      <c r="G30" s="573"/>
      <c r="H30" s="573"/>
      <c r="I30" s="573"/>
      <c r="J30" s="573"/>
      <c r="K30" s="573"/>
      <c r="L30" s="573"/>
      <c r="M30" s="573"/>
      <c r="N30" s="573"/>
      <c r="O30" s="573"/>
      <c r="P30" s="574"/>
    </row>
    <row r="31" spans="2:16" s="150" customFormat="1" ht="288.75" customHeight="1">
      <c r="B31" s="575"/>
      <c r="C31" s="576"/>
      <c r="D31" s="576"/>
      <c r="E31" s="576"/>
      <c r="F31" s="576"/>
      <c r="G31" s="576"/>
      <c r="H31" s="576"/>
      <c r="I31" s="576"/>
      <c r="J31" s="576"/>
      <c r="K31" s="576"/>
      <c r="L31" s="576"/>
      <c r="M31" s="576"/>
      <c r="N31" s="576"/>
      <c r="O31" s="576"/>
      <c r="P31" s="577"/>
    </row>
    <row r="32" spans="2:16" ht="25.2">
      <c r="B32" s="327">
        <v>1</v>
      </c>
      <c r="C32" s="327">
        <v>2</v>
      </c>
      <c r="D32" s="327">
        <v>2</v>
      </c>
      <c r="E32" s="327">
        <v>2</v>
      </c>
      <c r="F32" s="327">
        <v>6</v>
      </c>
      <c r="G32" s="327">
        <v>7</v>
      </c>
      <c r="H32" s="327">
        <v>475</v>
      </c>
      <c r="I32" s="326" t="s">
        <v>235</v>
      </c>
      <c r="J32" s="327" t="s">
        <v>216</v>
      </c>
      <c r="K32" s="327" t="s">
        <v>308</v>
      </c>
      <c r="L32" s="327" t="s">
        <v>533</v>
      </c>
      <c r="M32" s="327" t="s">
        <v>533</v>
      </c>
      <c r="N32" s="328">
        <v>4588666</v>
      </c>
      <c r="O32" s="328">
        <v>574600</v>
      </c>
      <c r="P32" s="328">
        <v>574600</v>
      </c>
    </row>
    <row r="33" spans="2:17">
      <c r="B33" s="292"/>
      <c r="C33" s="293"/>
      <c r="D33" s="293"/>
      <c r="E33" s="293"/>
      <c r="F33" s="293"/>
      <c r="G33" s="293"/>
      <c r="H33" s="293"/>
      <c r="I33" s="293"/>
      <c r="J33" s="293"/>
      <c r="K33" s="293"/>
      <c r="L33" s="293"/>
      <c r="M33" s="293"/>
      <c r="N33" s="293"/>
      <c r="O33" s="293"/>
      <c r="P33" s="294"/>
    </row>
    <row r="34" spans="2:17">
      <c r="B34" s="561" t="s">
        <v>338</v>
      </c>
      <c r="C34" s="562"/>
      <c r="D34" s="562"/>
      <c r="E34" s="562"/>
      <c r="F34" s="562"/>
      <c r="G34" s="562"/>
      <c r="H34" s="562"/>
      <c r="I34" s="562"/>
      <c r="J34" s="562"/>
      <c r="K34" s="562"/>
      <c r="L34" s="562"/>
      <c r="M34" s="562"/>
      <c r="N34" s="562"/>
      <c r="O34" s="562"/>
      <c r="P34" s="563"/>
    </row>
    <row r="35" spans="2:17" ht="285.75" customHeight="1">
      <c r="B35" s="561" t="s">
        <v>532</v>
      </c>
      <c r="C35" s="562"/>
      <c r="D35" s="562"/>
      <c r="E35" s="562"/>
      <c r="F35" s="562"/>
      <c r="G35" s="562"/>
      <c r="H35" s="562"/>
      <c r="I35" s="562"/>
      <c r="J35" s="562"/>
      <c r="K35" s="562"/>
      <c r="L35" s="562"/>
      <c r="M35" s="562"/>
      <c r="N35" s="562"/>
      <c r="O35" s="562"/>
      <c r="P35" s="563"/>
    </row>
    <row r="36" spans="2:17" ht="27.75" customHeight="1">
      <c r="B36" s="327">
        <v>1</v>
      </c>
      <c r="C36" s="327">
        <v>1</v>
      </c>
      <c r="D36" s="327">
        <v>1</v>
      </c>
      <c r="E36" s="327">
        <v>2</v>
      </c>
      <c r="F36" s="327">
        <v>6</v>
      </c>
      <c r="G36" s="327">
        <v>8</v>
      </c>
      <c r="H36" s="327">
        <v>477</v>
      </c>
      <c r="I36" s="324" t="s">
        <v>239</v>
      </c>
      <c r="J36" s="327" t="s">
        <v>216</v>
      </c>
      <c r="K36" s="327" t="s">
        <v>309</v>
      </c>
      <c r="L36" s="327" t="s">
        <v>534</v>
      </c>
      <c r="M36" s="327" t="s">
        <v>534</v>
      </c>
      <c r="N36" s="328">
        <v>1873600</v>
      </c>
      <c r="O36" s="404">
        <v>336000</v>
      </c>
      <c r="P36" s="404">
        <v>336000</v>
      </c>
    </row>
    <row r="37" spans="2:17">
      <c r="B37" s="292"/>
      <c r="C37" s="293"/>
      <c r="D37" s="293"/>
      <c r="E37" s="293"/>
      <c r="F37" s="293"/>
      <c r="G37" s="293"/>
      <c r="H37" s="293"/>
      <c r="I37" s="293"/>
      <c r="J37" s="293"/>
      <c r="K37" s="293"/>
      <c r="L37" s="293"/>
      <c r="M37" s="293"/>
      <c r="N37" s="293"/>
      <c r="O37" s="293"/>
      <c r="P37" s="294"/>
    </row>
    <row r="38" spans="2:17">
      <c r="B38" s="561" t="s">
        <v>339</v>
      </c>
      <c r="C38" s="562"/>
      <c r="D38" s="562"/>
      <c r="E38" s="562"/>
      <c r="F38" s="562"/>
      <c r="G38" s="562"/>
      <c r="H38" s="562"/>
      <c r="I38" s="562"/>
      <c r="J38" s="562"/>
      <c r="K38" s="562"/>
      <c r="L38" s="562"/>
      <c r="M38" s="562"/>
      <c r="N38" s="562"/>
      <c r="O38" s="562"/>
      <c r="P38" s="563"/>
    </row>
    <row r="39" spans="2:17" ht="61.5" customHeight="1">
      <c r="B39" s="575" t="s">
        <v>537</v>
      </c>
      <c r="C39" s="579"/>
      <c r="D39" s="579"/>
      <c r="E39" s="579"/>
      <c r="F39" s="579"/>
      <c r="G39" s="579"/>
      <c r="H39" s="579"/>
      <c r="I39" s="579"/>
      <c r="J39" s="579"/>
      <c r="K39" s="579"/>
      <c r="L39" s="579"/>
      <c r="M39" s="579"/>
      <c r="N39" s="579"/>
      <c r="O39" s="579"/>
      <c r="P39" s="580"/>
    </row>
    <row r="40" spans="2:17" hidden="1">
      <c r="B40" s="570"/>
      <c r="C40" s="571"/>
      <c r="D40" s="571"/>
      <c r="E40" s="571"/>
      <c r="F40" s="571"/>
      <c r="G40" s="571"/>
      <c r="H40" s="571"/>
      <c r="I40" s="571"/>
      <c r="J40" s="571"/>
      <c r="K40" s="571"/>
      <c r="L40" s="571"/>
      <c r="M40" s="571"/>
      <c r="N40" s="571"/>
      <c r="O40" s="571"/>
      <c r="P40" s="572"/>
    </row>
    <row r="41" spans="2:17" ht="25.2">
      <c r="B41" s="151">
        <v>1</v>
      </c>
      <c r="C41" s="151">
        <v>4</v>
      </c>
      <c r="D41" s="151">
        <v>3</v>
      </c>
      <c r="E41" s="151">
        <v>2</v>
      </c>
      <c r="F41" s="151">
        <v>6</v>
      </c>
      <c r="G41" s="151">
        <v>8</v>
      </c>
      <c r="H41" s="151">
        <v>478</v>
      </c>
      <c r="I41" s="326" t="s">
        <v>240</v>
      </c>
      <c r="J41" s="327" t="s">
        <v>216</v>
      </c>
      <c r="K41" s="327" t="s">
        <v>310</v>
      </c>
      <c r="L41" s="327" t="s">
        <v>535</v>
      </c>
      <c r="M41" s="327" t="s">
        <v>536</v>
      </c>
      <c r="N41" s="328">
        <v>21654830</v>
      </c>
      <c r="O41" s="328">
        <v>7562173.3799999999</v>
      </c>
      <c r="P41" s="328">
        <v>7562173.3799999999</v>
      </c>
    </row>
    <row r="42" spans="2:17">
      <c r="B42" s="581" t="s">
        <v>340</v>
      </c>
      <c r="C42" s="582"/>
      <c r="D42" s="582"/>
      <c r="E42" s="582"/>
      <c r="F42" s="582"/>
      <c r="G42" s="582"/>
      <c r="H42" s="582"/>
      <c r="I42" s="582"/>
      <c r="J42" s="582"/>
      <c r="K42" s="582"/>
      <c r="L42" s="582"/>
      <c r="M42" s="582"/>
      <c r="N42" s="582"/>
      <c r="O42" s="582"/>
      <c r="P42" s="583"/>
    </row>
    <row r="43" spans="2:17" ht="149.25" customHeight="1">
      <c r="B43" s="534" t="s">
        <v>538</v>
      </c>
      <c r="C43" s="535"/>
      <c r="D43" s="535"/>
      <c r="E43" s="535"/>
      <c r="F43" s="535"/>
      <c r="G43" s="535"/>
      <c r="H43" s="535"/>
      <c r="I43" s="535"/>
      <c r="J43" s="535"/>
      <c r="K43" s="535"/>
      <c r="L43" s="535"/>
      <c r="M43" s="535"/>
      <c r="N43" s="535"/>
      <c r="O43" s="535"/>
      <c r="P43" s="536"/>
    </row>
    <row r="44" spans="2:17" ht="1.5" customHeight="1">
      <c r="B44" s="330"/>
      <c r="C44" s="437"/>
      <c r="D44" s="437"/>
      <c r="E44" s="437"/>
      <c r="F44" s="437"/>
      <c r="G44" s="437"/>
      <c r="H44" s="437"/>
      <c r="I44" s="437"/>
      <c r="J44" s="437"/>
      <c r="K44" s="437"/>
      <c r="L44" s="437"/>
      <c r="M44" s="437"/>
      <c r="N44" s="437"/>
      <c r="O44" s="437"/>
      <c r="P44" s="438"/>
      <c r="Q44" s="152"/>
    </row>
    <row r="45" spans="2:17" s="18" customFormat="1" ht="27" customHeight="1">
      <c r="B45" s="327">
        <v>1</v>
      </c>
      <c r="C45" s="327">
        <v>1</v>
      </c>
      <c r="D45" s="327">
        <v>4</v>
      </c>
      <c r="E45" s="327">
        <v>2</v>
      </c>
      <c r="F45" s="327">
        <v>6</v>
      </c>
      <c r="G45" s="327">
        <v>8</v>
      </c>
      <c r="H45" s="327">
        <v>487</v>
      </c>
      <c r="I45" s="324" t="s">
        <v>241</v>
      </c>
      <c r="J45" s="327" t="s">
        <v>216</v>
      </c>
      <c r="K45" s="331">
        <v>3000</v>
      </c>
      <c r="L45" s="331">
        <v>91</v>
      </c>
      <c r="M45" s="331">
        <v>13</v>
      </c>
      <c r="N45" s="328">
        <v>14898958</v>
      </c>
      <c r="O45" s="328">
        <v>3337083.7600000007</v>
      </c>
      <c r="P45" s="328">
        <v>3332464.7600000007</v>
      </c>
      <c r="Q45" s="153"/>
    </row>
    <row r="46" spans="2:17" s="18" customFormat="1">
      <c r="B46" s="330"/>
      <c r="C46" s="437"/>
      <c r="D46" s="437"/>
      <c r="E46" s="437"/>
      <c r="F46" s="437"/>
      <c r="G46" s="437"/>
      <c r="H46" s="437"/>
      <c r="I46" s="437"/>
      <c r="J46" s="437"/>
      <c r="K46" s="437"/>
      <c r="L46" s="437"/>
      <c r="M46" s="437"/>
      <c r="N46" s="437"/>
      <c r="O46" s="437"/>
      <c r="P46" s="438"/>
    </row>
    <row r="47" spans="2:17">
      <c r="B47" s="561" t="s">
        <v>341</v>
      </c>
      <c r="C47" s="562"/>
      <c r="D47" s="562"/>
      <c r="E47" s="562"/>
      <c r="F47" s="562"/>
      <c r="G47" s="562"/>
      <c r="H47" s="562"/>
      <c r="I47" s="562"/>
      <c r="J47" s="562"/>
      <c r="K47" s="562"/>
      <c r="L47" s="562"/>
      <c r="M47" s="562"/>
      <c r="N47" s="562"/>
      <c r="O47" s="562"/>
      <c r="P47" s="563"/>
    </row>
    <row r="48" spans="2:17" ht="51" customHeight="1">
      <c r="B48" s="564" t="s">
        <v>377</v>
      </c>
      <c r="C48" s="565"/>
      <c r="D48" s="565"/>
      <c r="E48" s="565"/>
      <c r="F48" s="565"/>
      <c r="G48" s="565"/>
      <c r="H48" s="565"/>
      <c r="I48" s="565"/>
      <c r="J48" s="565"/>
      <c r="K48" s="565"/>
      <c r="L48" s="565"/>
      <c r="M48" s="565"/>
      <c r="N48" s="565"/>
      <c r="O48" s="565"/>
      <c r="P48" s="566"/>
    </row>
    <row r="49" spans="2:16">
      <c r="B49" s="330"/>
      <c r="C49" s="437"/>
      <c r="D49" s="437"/>
      <c r="E49" s="437"/>
      <c r="F49" s="437"/>
      <c r="G49" s="437"/>
      <c r="H49" s="437"/>
      <c r="I49" s="437"/>
      <c r="J49" s="437"/>
      <c r="K49" s="437"/>
      <c r="L49" s="437"/>
      <c r="M49" s="437"/>
      <c r="N49" s="437"/>
      <c r="O49" s="437"/>
      <c r="P49" s="438"/>
    </row>
    <row r="50" spans="2:16" ht="25.2">
      <c r="B50" s="327">
        <v>1</v>
      </c>
      <c r="C50" s="327">
        <v>1</v>
      </c>
      <c r="D50" s="327">
        <v>4</v>
      </c>
      <c r="E50" s="327">
        <v>2</v>
      </c>
      <c r="F50" s="327">
        <v>6</v>
      </c>
      <c r="G50" s="327">
        <v>8</v>
      </c>
      <c r="H50" s="327">
        <v>488</v>
      </c>
      <c r="I50" s="324" t="s">
        <v>242</v>
      </c>
      <c r="J50" s="327" t="s">
        <v>216</v>
      </c>
      <c r="K50" s="327" t="s">
        <v>312</v>
      </c>
      <c r="L50" s="327" t="s">
        <v>382</v>
      </c>
      <c r="M50" s="327" t="s">
        <v>383</v>
      </c>
      <c r="N50" s="328">
        <v>773895</v>
      </c>
      <c r="O50" s="328">
        <v>217106.5</v>
      </c>
      <c r="P50" s="328">
        <v>217106.5</v>
      </c>
    </row>
    <row r="51" spans="2:16">
      <c r="B51" s="330"/>
      <c r="C51" s="437"/>
      <c r="D51" s="437"/>
      <c r="E51" s="437"/>
      <c r="F51" s="437"/>
      <c r="G51" s="437"/>
      <c r="H51" s="437"/>
      <c r="I51" s="437"/>
      <c r="J51" s="437"/>
      <c r="K51" s="437"/>
      <c r="L51" s="437"/>
      <c r="M51" s="437"/>
      <c r="N51" s="437"/>
      <c r="O51" s="437"/>
      <c r="P51" s="438"/>
    </row>
    <row r="52" spans="2:16">
      <c r="B52" s="561" t="s">
        <v>342</v>
      </c>
      <c r="C52" s="562"/>
      <c r="D52" s="562"/>
      <c r="E52" s="562"/>
      <c r="F52" s="562"/>
      <c r="G52" s="562"/>
      <c r="H52" s="562"/>
      <c r="I52" s="562"/>
      <c r="J52" s="562"/>
      <c r="K52" s="562"/>
      <c r="L52" s="562"/>
      <c r="M52" s="562"/>
      <c r="N52" s="562"/>
      <c r="O52" s="562"/>
      <c r="P52" s="563"/>
    </row>
    <row r="53" spans="2:16" ht="84.75" customHeight="1">
      <c r="B53" s="564" t="s">
        <v>378</v>
      </c>
      <c r="C53" s="565"/>
      <c r="D53" s="565"/>
      <c r="E53" s="565"/>
      <c r="F53" s="565"/>
      <c r="G53" s="565"/>
      <c r="H53" s="565"/>
      <c r="I53" s="565"/>
      <c r="J53" s="565"/>
      <c r="K53" s="565"/>
      <c r="L53" s="565"/>
      <c r="M53" s="565"/>
      <c r="N53" s="565"/>
      <c r="O53" s="565"/>
      <c r="P53" s="566"/>
    </row>
    <row r="54" spans="2:16">
      <c r="B54" s="444"/>
      <c r="C54" s="445"/>
      <c r="D54" s="445"/>
      <c r="E54" s="445"/>
      <c r="F54" s="445"/>
      <c r="G54" s="445"/>
      <c r="H54" s="445"/>
      <c r="I54" s="445"/>
      <c r="J54" s="445"/>
      <c r="K54" s="445"/>
      <c r="L54" s="445"/>
      <c r="M54" s="445"/>
      <c r="N54" s="445"/>
      <c r="O54" s="445"/>
      <c r="P54" s="446"/>
    </row>
    <row r="55" spans="2:16" ht="27" customHeight="1">
      <c r="B55" s="325">
        <v>1</v>
      </c>
      <c r="C55" s="325">
        <v>1</v>
      </c>
      <c r="D55" s="325">
        <v>3</v>
      </c>
      <c r="E55" s="325">
        <v>2</v>
      </c>
      <c r="F55" s="325">
        <v>6</v>
      </c>
      <c r="G55" s="325">
        <v>8</v>
      </c>
      <c r="H55" s="325">
        <v>489</v>
      </c>
      <c r="I55" s="324" t="s">
        <v>243</v>
      </c>
      <c r="J55" s="327" t="s">
        <v>216</v>
      </c>
      <c r="K55" s="327" t="s">
        <v>313</v>
      </c>
      <c r="L55" s="327" t="s">
        <v>306</v>
      </c>
      <c r="M55" s="327" t="s">
        <v>306</v>
      </c>
      <c r="N55" s="328">
        <v>4485611</v>
      </c>
      <c r="O55" s="328">
        <v>0</v>
      </c>
      <c r="P55" s="328">
        <v>0</v>
      </c>
    </row>
    <row r="56" spans="2:16">
      <c r="B56" s="330"/>
      <c r="C56" s="437"/>
      <c r="D56" s="437"/>
      <c r="E56" s="437"/>
      <c r="F56" s="437"/>
      <c r="G56" s="437"/>
      <c r="H56" s="437"/>
      <c r="I56" s="437"/>
      <c r="J56" s="437"/>
      <c r="K56" s="437"/>
      <c r="L56" s="437"/>
      <c r="M56" s="437"/>
      <c r="N56" s="437"/>
      <c r="O56" s="437"/>
      <c r="P56" s="438"/>
    </row>
    <row r="57" spans="2:16">
      <c r="B57" s="561" t="s">
        <v>343</v>
      </c>
      <c r="C57" s="562"/>
      <c r="D57" s="562"/>
      <c r="E57" s="562"/>
      <c r="F57" s="562"/>
      <c r="G57" s="562"/>
      <c r="H57" s="562"/>
      <c r="I57" s="562"/>
      <c r="J57" s="562"/>
      <c r="K57" s="562"/>
      <c r="L57" s="562"/>
      <c r="M57" s="562"/>
      <c r="N57" s="562"/>
      <c r="O57" s="562"/>
      <c r="P57" s="563"/>
    </row>
    <row r="58" spans="2:16" ht="53.25" customHeight="1">
      <c r="B58" s="567" t="s">
        <v>379</v>
      </c>
      <c r="C58" s="568"/>
      <c r="D58" s="568"/>
      <c r="E58" s="568"/>
      <c r="F58" s="568"/>
      <c r="G58" s="568"/>
      <c r="H58" s="568"/>
      <c r="I58" s="568"/>
      <c r="J58" s="568"/>
      <c r="K58" s="568"/>
      <c r="L58" s="568"/>
      <c r="M58" s="568"/>
      <c r="N58" s="568"/>
      <c r="O58" s="568"/>
      <c r="P58" s="569"/>
    </row>
    <row r="59" spans="2:16" ht="4.5" customHeight="1">
      <c r="B59" s="330"/>
      <c r="C59" s="437"/>
      <c r="D59" s="437"/>
      <c r="E59" s="437"/>
      <c r="F59" s="437"/>
      <c r="G59" s="437"/>
      <c r="H59" s="437"/>
      <c r="I59" s="437"/>
      <c r="J59" s="437"/>
      <c r="K59" s="437"/>
      <c r="L59" s="437"/>
      <c r="M59" s="437"/>
      <c r="N59" s="437"/>
      <c r="O59" s="437"/>
      <c r="P59" s="438"/>
    </row>
    <row r="60" spans="2:16" ht="37.799999999999997">
      <c r="B60" s="327">
        <v>1</v>
      </c>
      <c r="C60" s="327">
        <v>1</v>
      </c>
      <c r="D60" s="327">
        <v>4</v>
      </c>
      <c r="E60" s="327">
        <v>2</v>
      </c>
      <c r="F60" s="327">
        <v>6</v>
      </c>
      <c r="G60" s="327">
        <v>8</v>
      </c>
      <c r="H60" s="327">
        <v>491</v>
      </c>
      <c r="I60" s="324" t="s">
        <v>246</v>
      </c>
      <c r="J60" s="327" t="s">
        <v>314</v>
      </c>
      <c r="K60" s="327" t="s">
        <v>315</v>
      </c>
      <c r="L60" s="327" t="s">
        <v>332</v>
      </c>
      <c r="M60" s="327" t="s">
        <v>384</v>
      </c>
      <c r="N60" s="328">
        <v>77000</v>
      </c>
      <c r="O60" s="328">
        <v>32080</v>
      </c>
      <c r="P60" s="328">
        <v>32080</v>
      </c>
    </row>
    <row r="61" spans="2:16">
      <c r="B61" s="330"/>
      <c r="C61" s="437"/>
      <c r="D61" s="437"/>
      <c r="E61" s="437"/>
      <c r="F61" s="437"/>
      <c r="G61" s="437"/>
      <c r="H61" s="437"/>
      <c r="I61" s="437"/>
      <c r="J61" s="437"/>
      <c r="K61" s="437"/>
      <c r="L61" s="437"/>
      <c r="M61" s="437"/>
      <c r="N61" s="437"/>
      <c r="O61" s="437"/>
      <c r="P61" s="438"/>
    </row>
    <row r="62" spans="2:16">
      <c r="B62" s="561" t="s">
        <v>344</v>
      </c>
      <c r="C62" s="562"/>
      <c r="D62" s="562"/>
      <c r="E62" s="562"/>
      <c r="F62" s="562"/>
      <c r="G62" s="562"/>
      <c r="H62" s="562"/>
      <c r="I62" s="562"/>
      <c r="J62" s="562"/>
      <c r="K62" s="562"/>
      <c r="L62" s="562"/>
      <c r="M62" s="562"/>
      <c r="N62" s="562"/>
      <c r="O62" s="562"/>
      <c r="P62" s="563"/>
    </row>
    <row r="63" spans="2:16" ht="48" customHeight="1">
      <c r="B63" s="564" t="s">
        <v>380</v>
      </c>
      <c r="C63" s="565"/>
      <c r="D63" s="565"/>
      <c r="E63" s="565"/>
      <c r="F63" s="565"/>
      <c r="G63" s="565"/>
      <c r="H63" s="565"/>
      <c r="I63" s="565"/>
      <c r="J63" s="565"/>
      <c r="K63" s="565"/>
      <c r="L63" s="565"/>
      <c r="M63" s="565"/>
      <c r="N63" s="565"/>
      <c r="O63" s="565"/>
      <c r="P63" s="566"/>
    </row>
    <row r="64" spans="2:16">
      <c r="B64" s="330"/>
      <c r="C64" s="437"/>
      <c r="D64" s="437"/>
      <c r="E64" s="437"/>
      <c r="F64" s="437"/>
      <c r="G64" s="437"/>
      <c r="H64" s="437"/>
      <c r="I64" s="437"/>
      <c r="J64" s="437"/>
      <c r="K64" s="437"/>
      <c r="L64" s="437"/>
      <c r="M64" s="437"/>
      <c r="N64" s="437"/>
      <c r="O64" s="437"/>
      <c r="P64" s="438"/>
    </row>
    <row r="65" spans="2:16" ht="21.75" customHeight="1">
      <c r="B65" s="325">
        <v>1</v>
      </c>
      <c r="C65" s="325">
        <v>1</v>
      </c>
      <c r="D65" s="325">
        <v>4</v>
      </c>
      <c r="E65" s="325">
        <v>2</v>
      </c>
      <c r="F65" s="325">
        <v>6</v>
      </c>
      <c r="G65" s="325">
        <v>8</v>
      </c>
      <c r="H65" s="325">
        <v>498</v>
      </c>
      <c r="I65" s="324" t="s">
        <v>247</v>
      </c>
      <c r="J65" s="327" t="s">
        <v>216</v>
      </c>
      <c r="K65" s="327" t="s">
        <v>313</v>
      </c>
      <c r="L65" s="327" t="s">
        <v>306</v>
      </c>
      <c r="M65" s="327" t="s">
        <v>306</v>
      </c>
      <c r="N65" s="328">
        <v>3173895</v>
      </c>
      <c r="O65" s="328">
        <v>0</v>
      </c>
      <c r="P65" s="328">
        <v>0</v>
      </c>
    </row>
    <row r="66" spans="2:16">
      <c r="B66" s="330"/>
      <c r="C66" s="437"/>
      <c r="D66" s="437"/>
      <c r="E66" s="437"/>
      <c r="F66" s="437"/>
      <c r="G66" s="437"/>
      <c r="H66" s="437"/>
      <c r="I66" s="437"/>
      <c r="J66" s="437"/>
      <c r="K66" s="437"/>
      <c r="L66" s="437"/>
      <c r="M66" s="437"/>
      <c r="N66" s="437"/>
      <c r="O66" s="437"/>
      <c r="P66" s="438"/>
    </row>
    <row r="67" spans="2:16">
      <c r="B67" s="561" t="s">
        <v>345</v>
      </c>
      <c r="C67" s="562"/>
      <c r="D67" s="562"/>
      <c r="E67" s="562"/>
      <c r="F67" s="562"/>
      <c r="G67" s="562"/>
      <c r="H67" s="562"/>
      <c r="I67" s="562"/>
      <c r="J67" s="562"/>
      <c r="K67" s="562"/>
      <c r="L67" s="562"/>
      <c r="M67" s="562"/>
      <c r="N67" s="562"/>
      <c r="O67" s="562"/>
      <c r="P67" s="563"/>
    </row>
    <row r="68" spans="2:16">
      <c r="B68" s="564" t="s">
        <v>381</v>
      </c>
      <c r="C68" s="565"/>
      <c r="D68" s="565"/>
      <c r="E68" s="565"/>
      <c r="F68" s="565"/>
      <c r="G68" s="565"/>
      <c r="H68" s="565"/>
      <c r="I68" s="565"/>
      <c r="J68" s="565"/>
      <c r="K68" s="565"/>
      <c r="L68" s="565"/>
      <c r="M68" s="565"/>
      <c r="N68" s="565"/>
      <c r="O68" s="565"/>
      <c r="P68" s="566"/>
    </row>
    <row r="69" spans="2:16">
      <c r="B69" s="330"/>
      <c r="C69" s="437"/>
      <c r="D69" s="437"/>
      <c r="E69" s="437"/>
      <c r="F69" s="437"/>
      <c r="G69" s="437"/>
      <c r="H69" s="437"/>
      <c r="I69" s="437"/>
      <c r="J69" s="437"/>
      <c r="K69" s="437"/>
      <c r="L69" s="437"/>
      <c r="M69" s="437"/>
      <c r="N69" s="437"/>
      <c r="O69" s="437"/>
      <c r="P69" s="438"/>
    </row>
    <row r="70" spans="2:16" ht="22.5" customHeight="1">
      <c r="B70" s="327">
        <v>1</v>
      </c>
      <c r="C70" s="327">
        <v>1</v>
      </c>
      <c r="D70" s="327">
        <v>4</v>
      </c>
      <c r="E70" s="327">
        <v>2</v>
      </c>
      <c r="F70" s="327">
        <v>6</v>
      </c>
      <c r="G70" s="327">
        <v>9</v>
      </c>
      <c r="H70" s="327">
        <v>537</v>
      </c>
      <c r="I70" s="324" t="s">
        <v>249</v>
      </c>
      <c r="J70" s="327" t="s">
        <v>216</v>
      </c>
      <c r="K70" s="327" t="s">
        <v>316</v>
      </c>
      <c r="L70" s="327" t="s">
        <v>306</v>
      </c>
      <c r="M70" s="327" t="s">
        <v>306</v>
      </c>
      <c r="N70" s="328">
        <v>500000</v>
      </c>
      <c r="O70" s="328">
        <v>0</v>
      </c>
      <c r="P70" s="328">
        <v>0</v>
      </c>
    </row>
    <row r="71" spans="2:16">
      <c r="B71" s="330"/>
      <c r="C71" s="437"/>
      <c r="D71" s="437"/>
      <c r="E71" s="437"/>
      <c r="F71" s="437"/>
      <c r="G71" s="437"/>
      <c r="H71" s="437"/>
      <c r="I71" s="437"/>
      <c r="J71" s="437"/>
      <c r="K71" s="437"/>
      <c r="L71" s="437"/>
      <c r="M71" s="437"/>
      <c r="N71" s="437"/>
      <c r="O71" s="437"/>
      <c r="P71" s="438"/>
    </row>
    <row r="72" spans="2:16">
      <c r="B72" s="546" t="s">
        <v>539</v>
      </c>
      <c r="C72" s="547"/>
      <c r="D72" s="547"/>
      <c r="E72" s="547"/>
      <c r="F72" s="547"/>
      <c r="G72" s="547"/>
      <c r="H72" s="547"/>
      <c r="I72" s="547"/>
      <c r="J72" s="547"/>
      <c r="K72" s="547"/>
      <c r="L72" s="547"/>
      <c r="M72" s="547"/>
      <c r="N72" s="547"/>
      <c r="O72" s="547"/>
      <c r="P72" s="548"/>
    </row>
    <row r="73" spans="2:16" ht="23.25" customHeight="1">
      <c r="B73" s="558" t="s">
        <v>512</v>
      </c>
      <c r="C73" s="559"/>
      <c r="D73" s="559"/>
      <c r="E73" s="559"/>
      <c r="F73" s="559"/>
      <c r="G73" s="559"/>
      <c r="H73" s="559"/>
      <c r="I73" s="559"/>
      <c r="J73" s="559"/>
      <c r="K73" s="559"/>
      <c r="L73" s="559"/>
      <c r="M73" s="559"/>
      <c r="N73" s="559"/>
      <c r="O73" s="559"/>
      <c r="P73" s="560"/>
    </row>
    <row r="74" spans="2:16">
      <c r="B74" s="443"/>
      <c r="C74" s="332"/>
      <c r="D74" s="332"/>
      <c r="E74" s="332"/>
      <c r="F74" s="332"/>
      <c r="G74" s="332"/>
      <c r="H74" s="332"/>
      <c r="I74" s="332"/>
      <c r="J74" s="332"/>
      <c r="K74" s="332"/>
      <c r="L74" s="332"/>
      <c r="M74" s="332"/>
      <c r="N74" s="332"/>
      <c r="O74" s="332"/>
      <c r="P74" s="333"/>
    </row>
    <row r="75" spans="2:16" ht="24" customHeight="1">
      <c r="B75" s="327">
        <v>1</v>
      </c>
      <c r="C75" s="327">
        <v>6</v>
      </c>
      <c r="D75" s="327">
        <v>3</v>
      </c>
      <c r="E75" s="327">
        <v>3</v>
      </c>
      <c r="F75" s="327">
        <v>2</v>
      </c>
      <c r="G75" s="327">
        <v>1</v>
      </c>
      <c r="H75" s="327">
        <v>546</v>
      </c>
      <c r="I75" s="324" t="s">
        <v>255</v>
      </c>
      <c r="J75" s="327" t="s">
        <v>227</v>
      </c>
      <c r="K75" s="327" t="s">
        <v>317</v>
      </c>
      <c r="L75" s="327" t="s">
        <v>317</v>
      </c>
      <c r="M75" s="327" t="s">
        <v>318</v>
      </c>
      <c r="N75" s="328">
        <v>17593683</v>
      </c>
      <c r="O75" s="328">
        <v>2708800</v>
      </c>
      <c r="P75" s="328">
        <v>2708800</v>
      </c>
    </row>
    <row r="76" spans="2:16">
      <c r="B76" s="330"/>
      <c r="C76" s="437"/>
      <c r="D76" s="437"/>
      <c r="E76" s="437"/>
      <c r="F76" s="437"/>
      <c r="G76" s="437"/>
      <c r="H76" s="437"/>
      <c r="I76" s="437"/>
      <c r="J76" s="437"/>
      <c r="K76" s="437"/>
      <c r="L76" s="437"/>
      <c r="M76" s="437"/>
      <c r="N76" s="437"/>
      <c r="O76" s="437"/>
      <c r="P76" s="438"/>
    </row>
    <row r="77" spans="2:16">
      <c r="B77" s="534" t="s">
        <v>319</v>
      </c>
      <c r="C77" s="535"/>
      <c r="D77" s="535"/>
      <c r="E77" s="535"/>
      <c r="F77" s="535"/>
      <c r="G77" s="535"/>
      <c r="H77" s="535"/>
      <c r="I77" s="535"/>
      <c r="J77" s="535"/>
      <c r="K77" s="535"/>
      <c r="L77" s="535"/>
      <c r="M77" s="535"/>
      <c r="N77" s="535"/>
      <c r="O77" s="535"/>
      <c r="P77" s="536"/>
    </row>
    <row r="78" spans="2:16" ht="204" customHeight="1">
      <c r="B78" s="534" t="s">
        <v>469</v>
      </c>
      <c r="C78" s="535"/>
      <c r="D78" s="535"/>
      <c r="E78" s="535"/>
      <c r="F78" s="535"/>
      <c r="G78" s="535"/>
      <c r="H78" s="535"/>
      <c r="I78" s="535"/>
      <c r="J78" s="535"/>
      <c r="K78" s="535"/>
      <c r="L78" s="535"/>
      <c r="M78" s="535"/>
      <c r="N78" s="535"/>
      <c r="O78" s="535"/>
      <c r="P78" s="536"/>
    </row>
    <row r="79" spans="2:16">
      <c r="B79" s="444"/>
      <c r="C79" s="445"/>
      <c r="D79" s="445"/>
      <c r="E79" s="445"/>
      <c r="F79" s="445"/>
      <c r="G79" s="445"/>
      <c r="H79" s="445"/>
      <c r="I79" s="445"/>
      <c r="J79" s="445"/>
      <c r="K79" s="445"/>
      <c r="L79" s="445"/>
      <c r="M79" s="445"/>
      <c r="N79" s="445"/>
      <c r="O79" s="445"/>
      <c r="P79" s="446"/>
    </row>
    <row r="80" spans="2:16" ht="19.5" customHeight="1">
      <c r="B80" s="327">
        <v>1</v>
      </c>
      <c r="C80" s="327">
        <v>6</v>
      </c>
      <c r="D80" s="327">
        <v>3</v>
      </c>
      <c r="E80" s="327">
        <v>3</v>
      </c>
      <c r="F80" s="327">
        <v>2</v>
      </c>
      <c r="G80" s="327">
        <v>1</v>
      </c>
      <c r="H80" s="327">
        <v>547</v>
      </c>
      <c r="I80" s="324" t="s">
        <v>258</v>
      </c>
      <c r="J80" s="327" t="s">
        <v>227</v>
      </c>
      <c r="K80" s="327" t="s">
        <v>320</v>
      </c>
      <c r="L80" s="327" t="s">
        <v>320</v>
      </c>
      <c r="M80" s="327" t="s">
        <v>303</v>
      </c>
      <c r="N80" s="328">
        <v>5316184</v>
      </c>
      <c r="O80" s="328">
        <v>484989</v>
      </c>
      <c r="P80" s="328">
        <v>484989</v>
      </c>
    </row>
    <row r="81" spans="2:16">
      <c r="B81" s="330"/>
      <c r="C81" s="437"/>
      <c r="D81" s="437"/>
      <c r="E81" s="437"/>
      <c r="F81" s="437"/>
      <c r="G81" s="437"/>
      <c r="H81" s="437"/>
      <c r="I81" s="437"/>
      <c r="J81" s="437"/>
      <c r="K81" s="437"/>
      <c r="L81" s="437"/>
      <c r="M81" s="437"/>
      <c r="N81" s="437"/>
      <c r="O81" s="437"/>
      <c r="P81" s="438"/>
    </row>
    <row r="82" spans="2:16" ht="36.75" customHeight="1">
      <c r="B82" s="534" t="s">
        <v>346</v>
      </c>
      <c r="C82" s="535"/>
      <c r="D82" s="535"/>
      <c r="E82" s="535"/>
      <c r="F82" s="535"/>
      <c r="G82" s="535"/>
      <c r="H82" s="535"/>
      <c r="I82" s="535"/>
      <c r="J82" s="535"/>
      <c r="K82" s="535"/>
      <c r="L82" s="535"/>
      <c r="M82" s="535"/>
      <c r="N82" s="535"/>
      <c r="O82" s="535"/>
      <c r="P82" s="536"/>
    </row>
    <row r="83" spans="2:16" ht="208.5" customHeight="1">
      <c r="B83" s="534" t="s">
        <v>470</v>
      </c>
      <c r="C83" s="535"/>
      <c r="D83" s="535"/>
      <c r="E83" s="535"/>
      <c r="F83" s="535"/>
      <c r="G83" s="535"/>
      <c r="H83" s="535"/>
      <c r="I83" s="535"/>
      <c r="J83" s="535"/>
      <c r="K83" s="535"/>
      <c r="L83" s="535"/>
      <c r="M83" s="535"/>
      <c r="N83" s="535"/>
      <c r="O83" s="535"/>
      <c r="P83" s="536"/>
    </row>
    <row r="84" spans="2:16" ht="25.5" customHeight="1">
      <c r="B84" s="327">
        <v>1</v>
      </c>
      <c r="C84" s="327">
        <v>6</v>
      </c>
      <c r="D84" s="327">
        <v>3</v>
      </c>
      <c r="E84" s="327">
        <v>3</v>
      </c>
      <c r="F84" s="327">
        <v>2</v>
      </c>
      <c r="G84" s="327">
        <v>1</v>
      </c>
      <c r="H84" s="327">
        <v>548</v>
      </c>
      <c r="I84" s="324" t="s">
        <v>259</v>
      </c>
      <c r="J84" s="327" t="s">
        <v>227</v>
      </c>
      <c r="K84" s="327" t="s">
        <v>321</v>
      </c>
      <c r="L84" s="327" t="s">
        <v>321</v>
      </c>
      <c r="M84" s="327" t="s">
        <v>322</v>
      </c>
      <c r="N84" s="328">
        <v>5600950</v>
      </c>
      <c r="O84" s="328">
        <v>424960</v>
      </c>
      <c r="P84" s="328">
        <v>424960</v>
      </c>
    </row>
    <row r="85" spans="2:16">
      <c r="B85" s="330"/>
      <c r="C85" s="437"/>
      <c r="D85" s="437"/>
      <c r="E85" s="437"/>
      <c r="F85" s="437"/>
      <c r="G85" s="437"/>
      <c r="H85" s="437"/>
      <c r="I85" s="437"/>
      <c r="J85" s="437"/>
      <c r="K85" s="437"/>
      <c r="L85" s="293"/>
      <c r="M85" s="293"/>
      <c r="N85" s="293"/>
      <c r="O85" s="293"/>
      <c r="P85" s="294"/>
    </row>
    <row r="86" spans="2:16">
      <c r="B86" s="534" t="s">
        <v>346</v>
      </c>
      <c r="C86" s="535"/>
      <c r="D86" s="535"/>
      <c r="E86" s="535"/>
      <c r="F86" s="535"/>
      <c r="G86" s="535"/>
      <c r="H86" s="535"/>
      <c r="I86" s="535"/>
      <c r="J86" s="535"/>
      <c r="K86" s="535"/>
      <c r="L86" s="535"/>
      <c r="M86" s="535"/>
      <c r="N86" s="535"/>
      <c r="O86" s="535"/>
      <c r="P86" s="536"/>
    </row>
    <row r="87" spans="2:16" ht="103.5" customHeight="1">
      <c r="B87" s="534" t="s">
        <v>469</v>
      </c>
      <c r="C87" s="535"/>
      <c r="D87" s="535"/>
      <c r="E87" s="535"/>
      <c r="F87" s="535"/>
      <c r="G87" s="535"/>
      <c r="H87" s="535"/>
      <c r="I87" s="535"/>
      <c r="J87" s="535"/>
      <c r="K87" s="535"/>
      <c r="L87" s="535"/>
      <c r="M87" s="535"/>
      <c r="N87" s="535"/>
      <c r="O87" s="535"/>
      <c r="P87" s="536"/>
    </row>
    <row r="88" spans="2:16">
      <c r="B88" s="447"/>
      <c r="C88" s="445"/>
      <c r="D88" s="445"/>
      <c r="E88" s="445"/>
      <c r="F88" s="445"/>
      <c r="G88" s="445"/>
      <c r="H88" s="445"/>
      <c r="I88" s="445"/>
      <c r="J88" s="445"/>
      <c r="K88" s="445"/>
      <c r="L88" s="448"/>
      <c r="M88" s="448"/>
      <c r="N88" s="448"/>
      <c r="O88" s="448"/>
      <c r="P88" s="449"/>
    </row>
    <row r="89" spans="2:16" ht="20.25" customHeight="1">
      <c r="B89" s="151">
        <v>1</v>
      </c>
      <c r="C89" s="151">
        <v>1</v>
      </c>
      <c r="D89" s="151">
        <v>3</v>
      </c>
      <c r="E89" s="151">
        <v>3</v>
      </c>
      <c r="F89" s="151">
        <v>9</v>
      </c>
      <c r="G89" s="151">
        <v>3</v>
      </c>
      <c r="H89" s="151">
        <v>552</v>
      </c>
      <c r="I89" s="326" t="s">
        <v>262</v>
      </c>
      <c r="J89" s="327" t="s">
        <v>227</v>
      </c>
      <c r="K89" s="327" t="s">
        <v>323</v>
      </c>
      <c r="L89" s="327" t="s">
        <v>541</v>
      </c>
      <c r="M89" s="327" t="s">
        <v>541</v>
      </c>
      <c r="N89" s="328">
        <v>4485610</v>
      </c>
      <c r="O89" s="404">
        <v>216800</v>
      </c>
      <c r="P89" s="404">
        <v>216800</v>
      </c>
    </row>
    <row r="90" spans="2:16">
      <c r="B90" s="330"/>
      <c r="C90" s="437"/>
      <c r="D90" s="437"/>
      <c r="E90" s="437"/>
      <c r="F90" s="437"/>
      <c r="G90" s="437"/>
      <c r="H90" s="437"/>
      <c r="I90" s="437"/>
      <c r="J90" s="437"/>
      <c r="K90" s="437"/>
      <c r="L90" s="293"/>
      <c r="M90" s="293"/>
      <c r="N90" s="293"/>
      <c r="O90" s="293"/>
      <c r="P90" s="294"/>
    </row>
    <row r="91" spans="2:16">
      <c r="B91" s="534" t="s">
        <v>347</v>
      </c>
      <c r="C91" s="535"/>
      <c r="D91" s="535"/>
      <c r="E91" s="535"/>
      <c r="F91" s="535"/>
      <c r="G91" s="535"/>
      <c r="H91" s="535"/>
      <c r="I91" s="535"/>
      <c r="J91" s="535"/>
      <c r="K91" s="535"/>
      <c r="L91" s="535"/>
      <c r="M91" s="535"/>
      <c r="N91" s="535"/>
      <c r="O91" s="535"/>
      <c r="P91" s="536"/>
    </row>
    <row r="92" spans="2:16" ht="141" customHeight="1">
      <c r="B92" s="534" t="s">
        <v>540</v>
      </c>
      <c r="C92" s="535"/>
      <c r="D92" s="535"/>
      <c r="E92" s="535"/>
      <c r="F92" s="535"/>
      <c r="G92" s="535"/>
      <c r="H92" s="535"/>
      <c r="I92" s="535"/>
      <c r="J92" s="535"/>
      <c r="K92" s="535"/>
      <c r="L92" s="535"/>
      <c r="M92" s="535"/>
      <c r="N92" s="535"/>
      <c r="O92" s="535"/>
      <c r="P92" s="536"/>
    </row>
    <row r="93" spans="2:16" ht="150.75" customHeight="1">
      <c r="B93" s="534"/>
      <c r="C93" s="535"/>
      <c r="D93" s="535"/>
      <c r="E93" s="535"/>
      <c r="F93" s="535"/>
      <c r="G93" s="535"/>
      <c r="H93" s="535"/>
      <c r="I93" s="535"/>
      <c r="J93" s="535"/>
      <c r="K93" s="535"/>
      <c r="L93" s="535"/>
      <c r="M93" s="535"/>
      <c r="N93" s="535"/>
      <c r="O93" s="535"/>
      <c r="P93" s="536"/>
    </row>
    <row r="94" spans="2:16">
      <c r="B94" s="444"/>
      <c r="C94" s="445"/>
      <c r="D94" s="445"/>
      <c r="E94" s="445"/>
      <c r="F94" s="445"/>
      <c r="G94" s="445"/>
      <c r="H94" s="445"/>
      <c r="I94" s="445"/>
      <c r="J94" s="445"/>
      <c r="K94" s="445"/>
      <c r="L94" s="448"/>
      <c r="M94" s="448"/>
      <c r="N94" s="448"/>
      <c r="O94" s="448"/>
      <c r="P94" s="449"/>
    </row>
    <row r="95" spans="2:16" ht="26.25" customHeight="1">
      <c r="B95" s="327">
        <v>1</v>
      </c>
      <c r="C95" s="327">
        <v>1</v>
      </c>
      <c r="D95" s="327">
        <v>3</v>
      </c>
      <c r="E95" s="327">
        <v>3</v>
      </c>
      <c r="F95" s="327">
        <v>9</v>
      </c>
      <c r="G95" s="327">
        <v>3</v>
      </c>
      <c r="H95" s="327">
        <v>553</v>
      </c>
      <c r="I95" s="324" t="s">
        <v>263</v>
      </c>
      <c r="J95" s="327" t="s">
        <v>227</v>
      </c>
      <c r="K95" s="328" t="s">
        <v>324</v>
      </c>
      <c r="L95" s="327" t="s">
        <v>306</v>
      </c>
      <c r="M95" s="327" t="s">
        <v>306</v>
      </c>
      <c r="N95" s="328">
        <v>3399000</v>
      </c>
      <c r="O95" s="328">
        <v>0</v>
      </c>
      <c r="P95" s="328">
        <v>0</v>
      </c>
    </row>
    <row r="96" spans="2:16" ht="25.5" customHeight="1">
      <c r="B96" s="555" t="s">
        <v>348</v>
      </c>
      <c r="C96" s="556"/>
      <c r="D96" s="556"/>
      <c r="E96" s="556"/>
      <c r="F96" s="556"/>
      <c r="G96" s="556"/>
      <c r="H96" s="556"/>
      <c r="I96" s="556"/>
      <c r="J96" s="556"/>
      <c r="K96" s="556"/>
      <c r="L96" s="556"/>
      <c r="M96" s="556"/>
      <c r="N96" s="556"/>
      <c r="O96" s="556"/>
      <c r="P96" s="557"/>
    </row>
    <row r="97" spans="2:16" ht="36.75" customHeight="1">
      <c r="B97" s="537" t="s">
        <v>515</v>
      </c>
      <c r="C97" s="538"/>
      <c r="D97" s="538"/>
      <c r="E97" s="538"/>
      <c r="F97" s="538"/>
      <c r="G97" s="538"/>
      <c r="H97" s="538"/>
      <c r="I97" s="538"/>
      <c r="J97" s="538"/>
      <c r="K97" s="538"/>
      <c r="L97" s="538"/>
      <c r="M97" s="538"/>
      <c r="N97" s="538"/>
      <c r="O97" s="538"/>
      <c r="P97" s="539"/>
    </row>
    <row r="98" spans="2:16" ht="28.5" customHeight="1">
      <c r="B98" s="327">
        <v>3</v>
      </c>
      <c r="C98" s="327">
        <v>4</v>
      </c>
      <c r="D98" s="327">
        <v>2</v>
      </c>
      <c r="E98" s="327">
        <v>3</v>
      </c>
      <c r="F98" s="327">
        <v>2</v>
      </c>
      <c r="G98" s="327">
        <v>1</v>
      </c>
      <c r="H98" s="327">
        <v>352</v>
      </c>
      <c r="I98" s="324" t="s">
        <v>270</v>
      </c>
      <c r="J98" s="327" t="s">
        <v>227</v>
      </c>
      <c r="K98" s="327" t="s">
        <v>313</v>
      </c>
      <c r="L98" s="327" t="s">
        <v>306</v>
      </c>
      <c r="M98" s="327" t="s">
        <v>306</v>
      </c>
      <c r="N98" s="328">
        <v>500000</v>
      </c>
      <c r="O98" s="328">
        <v>0</v>
      </c>
      <c r="P98" s="328">
        <v>0</v>
      </c>
    </row>
    <row r="99" spans="2:16" ht="24" customHeight="1">
      <c r="B99" s="552" t="s">
        <v>349</v>
      </c>
      <c r="C99" s="553"/>
      <c r="D99" s="553"/>
      <c r="E99" s="553"/>
      <c r="F99" s="553"/>
      <c r="G99" s="553"/>
      <c r="H99" s="553"/>
      <c r="I99" s="553"/>
      <c r="J99" s="553"/>
      <c r="K99" s="553"/>
      <c r="L99" s="553"/>
      <c r="M99" s="553"/>
      <c r="N99" s="553"/>
      <c r="O99" s="553"/>
      <c r="P99" s="554"/>
    </row>
    <row r="100" spans="2:16" ht="33" customHeight="1">
      <c r="B100" s="537" t="s">
        <v>514</v>
      </c>
      <c r="C100" s="538"/>
      <c r="D100" s="538"/>
      <c r="E100" s="538"/>
      <c r="F100" s="538"/>
      <c r="G100" s="538"/>
      <c r="H100" s="538"/>
      <c r="I100" s="538"/>
      <c r="J100" s="538"/>
      <c r="K100" s="538"/>
      <c r="L100" s="538"/>
      <c r="M100" s="538"/>
      <c r="N100" s="538"/>
      <c r="O100" s="538"/>
      <c r="P100" s="539"/>
    </row>
    <row r="101" spans="2:16" ht="20.25" customHeight="1">
      <c r="B101" s="325">
        <v>3</v>
      </c>
      <c r="C101" s="325">
        <v>4</v>
      </c>
      <c r="D101" s="325">
        <v>2</v>
      </c>
      <c r="E101" s="325">
        <v>3</v>
      </c>
      <c r="F101" s="325">
        <v>2</v>
      </c>
      <c r="G101" s="325">
        <v>1</v>
      </c>
      <c r="H101" s="325">
        <v>353</v>
      </c>
      <c r="I101" s="324" t="s">
        <v>271</v>
      </c>
      <c r="J101" s="327" t="s">
        <v>227</v>
      </c>
      <c r="K101" s="327" t="s">
        <v>293</v>
      </c>
      <c r="L101" s="327" t="s">
        <v>291</v>
      </c>
      <c r="M101" s="327" t="s">
        <v>306</v>
      </c>
      <c r="N101" s="328">
        <v>1325000</v>
      </c>
      <c r="O101" s="328">
        <v>1125000</v>
      </c>
      <c r="P101" s="328">
        <v>1125000</v>
      </c>
    </row>
    <row r="102" spans="2:16" ht="21.75" customHeight="1">
      <c r="B102" s="552" t="s">
        <v>350</v>
      </c>
      <c r="C102" s="553"/>
      <c r="D102" s="553"/>
      <c r="E102" s="553"/>
      <c r="F102" s="553"/>
      <c r="G102" s="553"/>
      <c r="H102" s="553"/>
      <c r="I102" s="553"/>
      <c r="J102" s="553"/>
      <c r="K102" s="553"/>
      <c r="L102" s="553"/>
      <c r="M102" s="553"/>
      <c r="N102" s="553"/>
      <c r="O102" s="553"/>
      <c r="P102" s="554"/>
    </row>
    <row r="103" spans="2:16" ht="34.5" customHeight="1">
      <c r="B103" s="534" t="s">
        <v>516</v>
      </c>
      <c r="C103" s="535"/>
      <c r="D103" s="535"/>
      <c r="E103" s="535"/>
      <c r="F103" s="535"/>
      <c r="G103" s="535"/>
      <c r="H103" s="535"/>
      <c r="I103" s="535"/>
      <c r="J103" s="535"/>
      <c r="K103" s="535"/>
      <c r="L103" s="535"/>
      <c r="M103" s="535"/>
      <c r="N103" s="535"/>
      <c r="O103" s="535"/>
      <c r="P103" s="536"/>
    </row>
    <row r="104" spans="2:16">
      <c r="B104" s="292"/>
      <c r="C104" s="293"/>
      <c r="D104" s="293"/>
      <c r="E104" s="293"/>
      <c r="F104" s="293"/>
      <c r="G104" s="293"/>
      <c r="H104" s="293"/>
      <c r="I104" s="293"/>
      <c r="J104" s="293"/>
      <c r="K104" s="293"/>
      <c r="L104" s="293"/>
      <c r="M104" s="293"/>
      <c r="N104" s="293"/>
      <c r="O104" s="293"/>
      <c r="P104" s="294"/>
    </row>
    <row r="105" spans="2:16" ht="27.75" customHeight="1">
      <c r="B105" s="327">
        <v>3</v>
      </c>
      <c r="C105" s="327">
        <v>4</v>
      </c>
      <c r="D105" s="327">
        <v>2</v>
      </c>
      <c r="E105" s="327">
        <v>3</v>
      </c>
      <c r="F105" s="327">
        <v>2</v>
      </c>
      <c r="G105" s="327">
        <v>1</v>
      </c>
      <c r="H105" s="327">
        <v>354</v>
      </c>
      <c r="I105" s="324" t="s">
        <v>272</v>
      </c>
      <c r="J105" s="327" t="s">
        <v>227</v>
      </c>
      <c r="K105" s="327" t="s">
        <v>325</v>
      </c>
      <c r="L105" s="327" t="s">
        <v>513</v>
      </c>
      <c r="M105" s="327" t="s">
        <v>513</v>
      </c>
      <c r="N105" s="328">
        <v>8537348</v>
      </c>
      <c r="O105" s="328">
        <v>2801799</v>
      </c>
      <c r="P105" s="328">
        <v>2801799</v>
      </c>
    </row>
    <row r="106" spans="2:16" ht="35.25" customHeight="1">
      <c r="B106" s="552" t="s">
        <v>351</v>
      </c>
      <c r="C106" s="553"/>
      <c r="D106" s="553"/>
      <c r="E106" s="553"/>
      <c r="F106" s="553"/>
      <c r="G106" s="553"/>
      <c r="H106" s="553"/>
      <c r="I106" s="553"/>
      <c r="J106" s="553"/>
      <c r="K106" s="553"/>
      <c r="L106" s="553"/>
      <c r="M106" s="553"/>
      <c r="N106" s="553"/>
      <c r="O106" s="553"/>
      <c r="P106" s="554"/>
    </row>
    <row r="107" spans="2:16" ht="45" customHeight="1">
      <c r="B107" s="534" t="s">
        <v>517</v>
      </c>
      <c r="C107" s="535"/>
      <c r="D107" s="535"/>
      <c r="E107" s="535"/>
      <c r="F107" s="535"/>
      <c r="G107" s="535"/>
      <c r="H107" s="535"/>
      <c r="I107" s="535"/>
      <c r="J107" s="535"/>
      <c r="K107" s="535"/>
      <c r="L107" s="535"/>
      <c r="M107" s="535"/>
      <c r="N107" s="535"/>
      <c r="O107" s="535"/>
      <c r="P107" s="536"/>
    </row>
    <row r="108" spans="2:16">
      <c r="B108" s="292"/>
      <c r="C108" s="293"/>
      <c r="D108" s="293"/>
      <c r="E108" s="293"/>
      <c r="F108" s="293"/>
      <c r="G108" s="293"/>
      <c r="H108" s="293"/>
      <c r="I108" s="293"/>
      <c r="J108" s="293"/>
      <c r="K108" s="293"/>
      <c r="L108" s="293"/>
      <c r="M108" s="293"/>
      <c r="N108" s="293"/>
      <c r="O108" s="293"/>
      <c r="P108" s="294"/>
    </row>
    <row r="109" spans="2:16" ht="25.2">
      <c r="B109" s="327">
        <v>3</v>
      </c>
      <c r="C109" s="327">
        <v>4</v>
      </c>
      <c r="D109" s="327">
        <v>2</v>
      </c>
      <c r="E109" s="327">
        <v>3</v>
      </c>
      <c r="F109" s="327">
        <v>2</v>
      </c>
      <c r="G109" s="327">
        <v>1</v>
      </c>
      <c r="H109" s="327">
        <v>355</v>
      </c>
      <c r="I109" s="324" t="s">
        <v>273</v>
      </c>
      <c r="J109" s="327" t="s">
        <v>227</v>
      </c>
      <c r="K109" s="327" t="s">
        <v>311</v>
      </c>
      <c r="L109" s="327" t="s">
        <v>293</v>
      </c>
      <c r="M109" s="327" t="s">
        <v>306</v>
      </c>
      <c r="N109" s="328">
        <v>950000</v>
      </c>
      <c r="O109" s="328">
        <v>950000</v>
      </c>
      <c r="P109" s="328">
        <v>950000</v>
      </c>
    </row>
    <row r="110" spans="2:16">
      <c r="B110" s="292"/>
      <c r="C110" s="293"/>
      <c r="D110" s="293"/>
      <c r="E110" s="293"/>
      <c r="F110" s="293"/>
      <c r="G110" s="293"/>
      <c r="H110" s="293"/>
      <c r="I110" s="293"/>
      <c r="J110" s="293"/>
      <c r="K110" s="293"/>
      <c r="L110" s="293"/>
      <c r="M110" s="293"/>
      <c r="N110" s="293"/>
      <c r="O110" s="293"/>
      <c r="P110" s="294"/>
    </row>
    <row r="111" spans="2:16" ht="21" customHeight="1">
      <c r="B111" s="534" t="s">
        <v>352</v>
      </c>
      <c r="C111" s="535"/>
      <c r="D111" s="535"/>
      <c r="E111" s="535"/>
      <c r="F111" s="535"/>
      <c r="G111" s="535"/>
      <c r="H111" s="535"/>
      <c r="I111" s="535"/>
      <c r="J111" s="535"/>
      <c r="K111" s="535"/>
      <c r="L111" s="535"/>
      <c r="M111" s="535"/>
      <c r="N111" s="535"/>
      <c r="O111" s="535"/>
      <c r="P111" s="536"/>
    </row>
    <row r="112" spans="2:16" ht="39.75" customHeight="1">
      <c r="B112" s="537" t="s">
        <v>518</v>
      </c>
      <c r="C112" s="538"/>
      <c r="D112" s="538"/>
      <c r="E112" s="538"/>
      <c r="F112" s="538"/>
      <c r="G112" s="538"/>
      <c r="H112" s="538"/>
      <c r="I112" s="538"/>
      <c r="J112" s="538"/>
      <c r="K112" s="538"/>
      <c r="L112" s="538"/>
      <c r="M112" s="538"/>
      <c r="N112" s="538"/>
      <c r="O112" s="538"/>
      <c r="P112" s="539"/>
    </row>
    <row r="113" spans="2:16" ht="25.2">
      <c r="B113" s="327">
        <v>3</v>
      </c>
      <c r="C113" s="327">
        <v>4</v>
      </c>
      <c r="D113" s="327">
        <v>2</v>
      </c>
      <c r="E113" s="327">
        <v>3</v>
      </c>
      <c r="F113" s="327">
        <v>2</v>
      </c>
      <c r="G113" s="327">
        <v>1</v>
      </c>
      <c r="H113" s="327">
        <v>356</v>
      </c>
      <c r="I113" s="324" t="s">
        <v>274</v>
      </c>
      <c r="J113" s="327" t="s">
        <v>227</v>
      </c>
      <c r="K113" s="327" t="s">
        <v>294</v>
      </c>
      <c r="L113" s="327" t="s">
        <v>293</v>
      </c>
      <c r="M113" s="327" t="s">
        <v>306</v>
      </c>
      <c r="N113" s="328">
        <v>4000000</v>
      </c>
      <c r="O113" s="328">
        <v>0</v>
      </c>
      <c r="P113" s="328">
        <v>0</v>
      </c>
    </row>
    <row r="114" spans="2:16">
      <c r="B114" s="292"/>
      <c r="C114" s="293"/>
      <c r="D114" s="293"/>
      <c r="E114" s="293"/>
      <c r="F114" s="293"/>
      <c r="G114" s="293"/>
      <c r="H114" s="293"/>
      <c r="I114" s="293"/>
      <c r="J114" s="293"/>
      <c r="K114" s="293"/>
      <c r="L114" s="293"/>
      <c r="M114" s="293"/>
      <c r="N114" s="293"/>
      <c r="O114" s="293"/>
      <c r="P114" s="294"/>
    </row>
    <row r="115" spans="2:16">
      <c r="B115" s="546" t="s">
        <v>353</v>
      </c>
      <c r="C115" s="547"/>
      <c r="D115" s="547"/>
      <c r="E115" s="547"/>
      <c r="F115" s="547"/>
      <c r="G115" s="547"/>
      <c r="H115" s="547"/>
      <c r="I115" s="547"/>
      <c r="J115" s="547"/>
      <c r="K115" s="547"/>
      <c r="L115" s="547"/>
      <c r="M115" s="547"/>
      <c r="N115" s="547"/>
      <c r="O115" s="547"/>
      <c r="P115" s="548"/>
    </row>
    <row r="116" spans="2:16">
      <c r="B116" s="534" t="s">
        <v>519</v>
      </c>
      <c r="C116" s="535"/>
      <c r="D116" s="535"/>
      <c r="E116" s="535"/>
      <c r="F116" s="535"/>
      <c r="G116" s="535"/>
      <c r="H116" s="535"/>
      <c r="I116" s="535"/>
      <c r="J116" s="535"/>
      <c r="K116" s="535"/>
      <c r="L116" s="535"/>
      <c r="M116" s="535"/>
      <c r="N116" s="535"/>
      <c r="O116" s="535"/>
      <c r="P116" s="536"/>
    </row>
    <row r="117" spans="2:16">
      <c r="B117" s="337"/>
      <c r="C117" s="338"/>
      <c r="D117" s="338"/>
      <c r="E117" s="338"/>
      <c r="F117" s="338"/>
      <c r="G117" s="338"/>
      <c r="H117" s="338"/>
      <c r="I117" s="338"/>
      <c r="J117" s="338"/>
      <c r="K117" s="338"/>
      <c r="L117" s="338"/>
      <c r="M117" s="338"/>
      <c r="N117" s="338"/>
      <c r="O117" s="338"/>
      <c r="P117" s="339"/>
    </row>
    <row r="118" spans="2:16" ht="25.5" customHeight="1">
      <c r="B118" s="327">
        <v>3</v>
      </c>
      <c r="C118" s="327">
        <v>4</v>
      </c>
      <c r="D118" s="327">
        <v>2</v>
      </c>
      <c r="E118" s="327">
        <v>3</v>
      </c>
      <c r="F118" s="327">
        <v>2</v>
      </c>
      <c r="G118" s="327">
        <v>1</v>
      </c>
      <c r="H118" s="327">
        <v>357</v>
      </c>
      <c r="I118" s="324" t="s">
        <v>275</v>
      </c>
      <c r="J118" s="327" t="s">
        <v>227</v>
      </c>
      <c r="K118" s="327" t="s">
        <v>316</v>
      </c>
      <c r="L118" s="327" t="s">
        <v>322</v>
      </c>
      <c r="M118" s="327" t="s">
        <v>322</v>
      </c>
      <c r="N118" s="328">
        <v>6892302</v>
      </c>
      <c r="O118" s="328">
        <v>407700</v>
      </c>
      <c r="P118" s="328">
        <v>407700</v>
      </c>
    </row>
    <row r="119" spans="2:16">
      <c r="B119" s="292"/>
      <c r="C119" s="293"/>
      <c r="D119" s="293"/>
      <c r="E119" s="293"/>
      <c r="F119" s="293"/>
      <c r="G119" s="293"/>
      <c r="H119" s="293"/>
      <c r="I119" s="293"/>
      <c r="J119" s="293"/>
      <c r="K119" s="293"/>
      <c r="L119" s="293"/>
      <c r="M119" s="293"/>
      <c r="N119" s="293"/>
      <c r="O119" s="293"/>
      <c r="P119" s="294"/>
    </row>
    <row r="120" spans="2:16">
      <c r="B120" s="534" t="s">
        <v>354</v>
      </c>
      <c r="C120" s="535"/>
      <c r="D120" s="535"/>
      <c r="E120" s="535"/>
      <c r="F120" s="535"/>
      <c r="G120" s="535"/>
      <c r="H120" s="535"/>
      <c r="I120" s="535"/>
      <c r="J120" s="535"/>
      <c r="K120" s="535"/>
      <c r="L120" s="535"/>
      <c r="M120" s="535"/>
      <c r="N120" s="535"/>
      <c r="O120" s="535"/>
      <c r="P120" s="536"/>
    </row>
    <row r="121" spans="2:16" ht="35.25" customHeight="1">
      <c r="B121" s="534" t="s">
        <v>520</v>
      </c>
      <c r="C121" s="535"/>
      <c r="D121" s="535"/>
      <c r="E121" s="535"/>
      <c r="F121" s="535"/>
      <c r="G121" s="535"/>
      <c r="H121" s="535"/>
      <c r="I121" s="535"/>
      <c r="J121" s="535"/>
      <c r="K121" s="535"/>
      <c r="L121" s="535"/>
      <c r="M121" s="535"/>
      <c r="N121" s="535"/>
      <c r="O121" s="535"/>
      <c r="P121" s="536"/>
    </row>
    <row r="122" spans="2:16">
      <c r="B122" s="292"/>
      <c r="C122" s="293"/>
      <c r="D122" s="293"/>
      <c r="E122" s="293"/>
      <c r="F122" s="293"/>
      <c r="G122" s="293"/>
      <c r="H122" s="293"/>
      <c r="I122" s="293"/>
      <c r="J122" s="293"/>
      <c r="K122" s="293"/>
      <c r="L122" s="293"/>
      <c r="M122" s="293"/>
      <c r="N122" s="293"/>
      <c r="O122" s="293"/>
      <c r="P122" s="294"/>
    </row>
    <row r="123" spans="2:16" ht="27.75" customHeight="1">
      <c r="B123" s="327">
        <v>3</v>
      </c>
      <c r="C123" s="327">
        <v>4</v>
      </c>
      <c r="D123" s="327">
        <v>2</v>
      </c>
      <c r="E123" s="327">
        <v>3</v>
      </c>
      <c r="F123" s="327">
        <v>2</v>
      </c>
      <c r="G123" s="327">
        <v>1</v>
      </c>
      <c r="H123" s="327">
        <v>358</v>
      </c>
      <c r="I123" s="324" t="s">
        <v>276</v>
      </c>
      <c r="J123" s="327" t="s">
        <v>227</v>
      </c>
      <c r="K123" s="327" t="s">
        <v>294</v>
      </c>
      <c r="L123" s="327" t="s">
        <v>542</v>
      </c>
      <c r="M123" s="327" t="s">
        <v>306</v>
      </c>
      <c r="N123" s="328">
        <v>875000</v>
      </c>
      <c r="O123" s="328">
        <v>875000</v>
      </c>
      <c r="P123" s="328">
        <v>875000</v>
      </c>
    </row>
    <row r="124" spans="2:16">
      <c r="B124" s="292"/>
      <c r="C124" s="293"/>
      <c r="D124" s="293"/>
      <c r="E124" s="293"/>
      <c r="F124" s="293"/>
      <c r="G124" s="293"/>
      <c r="H124" s="293"/>
      <c r="I124" s="293"/>
      <c r="J124" s="293"/>
      <c r="K124" s="293"/>
      <c r="L124" s="293"/>
      <c r="M124" s="293"/>
      <c r="N124" s="293"/>
      <c r="O124" s="293"/>
      <c r="P124" s="294"/>
    </row>
    <row r="125" spans="2:16">
      <c r="B125" s="534" t="s">
        <v>355</v>
      </c>
      <c r="C125" s="535"/>
      <c r="D125" s="535"/>
      <c r="E125" s="535"/>
      <c r="F125" s="535"/>
      <c r="G125" s="535"/>
      <c r="H125" s="535"/>
      <c r="I125" s="535"/>
      <c r="J125" s="535"/>
      <c r="K125" s="535"/>
      <c r="L125" s="535"/>
      <c r="M125" s="535"/>
      <c r="N125" s="535"/>
      <c r="O125" s="535"/>
      <c r="P125" s="536"/>
    </row>
    <row r="126" spans="2:16">
      <c r="B126" s="334"/>
      <c r="C126" s="335"/>
      <c r="D126" s="335"/>
      <c r="E126" s="335"/>
      <c r="F126" s="335"/>
      <c r="G126" s="335"/>
      <c r="H126" s="335"/>
      <c r="I126" s="335"/>
      <c r="J126" s="335"/>
      <c r="K126" s="335"/>
      <c r="L126" s="335"/>
      <c r="M126" s="335"/>
      <c r="N126" s="335"/>
      <c r="O126" s="335"/>
      <c r="P126" s="336"/>
    </row>
    <row r="127" spans="2:16" ht="27.75" customHeight="1">
      <c r="B127" s="537" t="s">
        <v>521</v>
      </c>
      <c r="C127" s="538"/>
      <c r="D127" s="538"/>
      <c r="E127" s="538"/>
      <c r="F127" s="538"/>
      <c r="G127" s="538"/>
      <c r="H127" s="538"/>
      <c r="I127" s="538"/>
      <c r="J127" s="538"/>
      <c r="K127" s="538"/>
      <c r="L127" s="538"/>
      <c r="M127" s="538"/>
      <c r="N127" s="538"/>
      <c r="O127" s="538"/>
      <c r="P127" s="539"/>
    </row>
    <row r="128" spans="2:16" ht="25.2">
      <c r="B128" s="327">
        <v>3</v>
      </c>
      <c r="C128" s="327">
        <v>4</v>
      </c>
      <c r="D128" s="327">
        <v>2</v>
      </c>
      <c r="E128" s="327">
        <v>3</v>
      </c>
      <c r="F128" s="327">
        <v>2</v>
      </c>
      <c r="G128" s="327">
        <v>1</v>
      </c>
      <c r="H128" s="327">
        <v>360</v>
      </c>
      <c r="I128" s="324" t="s">
        <v>277</v>
      </c>
      <c r="J128" s="327" t="s">
        <v>278</v>
      </c>
      <c r="K128" s="327" t="s">
        <v>326</v>
      </c>
      <c r="L128" s="327" t="s">
        <v>543</v>
      </c>
      <c r="M128" s="327" t="s">
        <v>306</v>
      </c>
      <c r="N128" s="328">
        <v>28947292</v>
      </c>
      <c r="O128" s="328">
        <v>4050253.92</v>
      </c>
      <c r="P128" s="328">
        <v>4050253.92</v>
      </c>
    </row>
    <row r="129" spans="2:16">
      <c r="B129" s="337"/>
      <c r="C129" s="338"/>
      <c r="D129" s="338"/>
      <c r="E129" s="338"/>
      <c r="F129" s="338"/>
      <c r="G129" s="338"/>
      <c r="H129" s="338"/>
      <c r="I129" s="338"/>
      <c r="J129" s="338"/>
      <c r="K129" s="338"/>
      <c r="L129" s="338"/>
      <c r="M129" s="338"/>
      <c r="N129" s="338"/>
      <c r="O129" s="338"/>
      <c r="P129" s="339"/>
    </row>
    <row r="130" spans="2:16" ht="21" customHeight="1">
      <c r="B130" s="546" t="s">
        <v>356</v>
      </c>
      <c r="C130" s="547"/>
      <c r="D130" s="547"/>
      <c r="E130" s="547"/>
      <c r="F130" s="547"/>
      <c r="G130" s="547"/>
      <c r="H130" s="547"/>
      <c r="I130" s="547"/>
      <c r="J130" s="547"/>
      <c r="K130" s="547"/>
      <c r="L130" s="547"/>
      <c r="M130" s="547"/>
      <c r="N130" s="547"/>
      <c r="O130" s="547"/>
      <c r="P130" s="548"/>
    </row>
    <row r="131" spans="2:16" ht="51.75" customHeight="1">
      <c r="B131" s="537" t="s">
        <v>522</v>
      </c>
      <c r="C131" s="538"/>
      <c r="D131" s="538"/>
      <c r="E131" s="538"/>
      <c r="F131" s="538"/>
      <c r="G131" s="538"/>
      <c r="H131" s="538"/>
      <c r="I131" s="538"/>
      <c r="J131" s="538"/>
      <c r="K131" s="538"/>
      <c r="L131" s="538"/>
      <c r="M131" s="538"/>
      <c r="N131" s="538"/>
      <c r="O131" s="538"/>
      <c r="P131" s="539"/>
    </row>
    <row r="132" spans="2:16" ht="25.2">
      <c r="B132" s="327">
        <v>3</v>
      </c>
      <c r="C132" s="327">
        <v>4</v>
      </c>
      <c r="D132" s="327">
        <v>2</v>
      </c>
      <c r="E132" s="327">
        <v>3</v>
      </c>
      <c r="F132" s="327">
        <v>2</v>
      </c>
      <c r="G132" s="327">
        <v>1</v>
      </c>
      <c r="H132" s="327">
        <v>361</v>
      </c>
      <c r="I132" s="326" t="s">
        <v>279</v>
      </c>
      <c r="J132" s="327" t="s">
        <v>227</v>
      </c>
      <c r="K132" s="327" t="s">
        <v>328</v>
      </c>
      <c r="L132" s="327" t="s">
        <v>544</v>
      </c>
      <c r="M132" s="327" t="s">
        <v>544</v>
      </c>
      <c r="N132" s="328">
        <v>43929992</v>
      </c>
      <c r="O132" s="328">
        <v>13371687.49</v>
      </c>
      <c r="P132" s="328">
        <v>13371687.49</v>
      </c>
    </row>
    <row r="133" spans="2:16" ht="42" customHeight="1">
      <c r="B133" s="555" t="s">
        <v>357</v>
      </c>
      <c r="C133" s="556"/>
      <c r="D133" s="556"/>
      <c r="E133" s="556"/>
      <c r="F133" s="556"/>
      <c r="G133" s="556"/>
      <c r="H133" s="556"/>
      <c r="I133" s="556"/>
      <c r="J133" s="556"/>
      <c r="K133" s="556"/>
      <c r="L133" s="556"/>
      <c r="M133" s="556"/>
      <c r="N133" s="556"/>
      <c r="O133" s="556"/>
      <c r="P133" s="557"/>
    </row>
    <row r="134" spans="2:16" ht="50.25" customHeight="1">
      <c r="B134" s="537" t="s">
        <v>523</v>
      </c>
      <c r="C134" s="538"/>
      <c r="D134" s="538"/>
      <c r="E134" s="538"/>
      <c r="F134" s="538"/>
      <c r="G134" s="538"/>
      <c r="H134" s="538"/>
      <c r="I134" s="538"/>
      <c r="J134" s="538"/>
      <c r="K134" s="538"/>
      <c r="L134" s="538"/>
      <c r="M134" s="538"/>
      <c r="N134" s="538"/>
      <c r="O134" s="538"/>
      <c r="P134" s="539"/>
    </row>
    <row r="135" spans="2:16" ht="25.2">
      <c r="B135" s="327">
        <v>3</v>
      </c>
      <c r="C135" s="327">
        <v>4</v>
      </c>
      <c r="D135" s="327">
        <v>2</v>
      </c>
      <c r="E135" s="327">
        <v>3</v>
      </c>
      <c r="F135" s="327">
        <v>2</v>
      </c>
      <c r="G135" s="327">
        <v>1</v>
      </c>
      <c r="H135" s="327">
        <v>363</v>
      </c>
      <c r="I135" s="326" t="s">
        <v>280</v>
      </c>
      <c r="J135" s="327" t="s">
        <v>227</v>
      </c>
      <c r="K135" s="327" t="s">
        <v>291</v>
      </c>
      <c r="L135" s="327" t="s">
        <v>291</v>
      </c>
      <c r="M135" s="327" t="s">
        <v>306</v>
      </c>
      <c r="N135" s="328">
        <v>2525000</v>
      </c>
      <c r="O135" s="328">
        <v>25000</v>
      </c>
      <c r="P135" s="328">
        <v>25000</v>
      </c>
    </row>
    <row r="136" spans="2:16">
      <c r="B136" s="292"/>
      <c r="C136" s="293"/>
      <c r="D136" s="293"/>
      <c r="E136" s="293"/>
      <c r="F136" s="293"/>
      <c r="G136" s="293"/>
      <c r="H136" s="293"/>
      <c r="I136" s="293"/>
      <c r="J136" s="293"/>
      <c r="K136" s="293"/>
      <c r="L136" s="293"/>
      <c r="M136" s="293"/>
      <c r="N136" s="293"/>
      <c r="O136" s="293"/>
      <c r="P136" s="294"/>
    </row>
    <row r="137" spans="2:16" ht="29.25" customHeight="1">
      <c r="B137" s="534" t="s">
        <v>358</v>
      </c>
      <c r="C137" s="535"/>
      <c r="D137" s="535"/>
      <c r="E137" s="535"/>
      <c r="F137" s="535"/>
      <c r="G137" s="535"/>
      <c r="H137" s="535"/>
      <c r="I137" s="535"/>
      <c r="J137" s="535"/>
      <c r="K137" s="535"/>
      <c r="L137" s="535"/>
      <c r="M137" s="535"/>
      <c r="N137" s="535"/>
      <c r="O137" s="535"/>
      <c r="P137" s="536"/>
    </row>
    <row r="138" spans="2:16" ht="39.75" customHeight="1">
      <c r="B138" s="537" t="s">
        <v>524</v>
      </c>
      <c r="C138" s="538"/>
      <c r="D138" s="538"/>
      <c r="E138" s="538"/>
      <c r="F138" s="538"/>
      <c r="G138" s="538"/>
      <c r="H138" s="538"/>
      <c r="I138" s="538"/>
      <c r="J138" s="538"/>
      <c r="K138" s="538"/>
      <c r="L138" s="538"/>
      <c r="M138" s="538"/>
      <c r="N138" s="538"/>
      <c r="O138" s="538"/>
      <c r="P138" s="539"/>
    </row>
    <row r="139" spans="2:16" ht="25.2">
      <c r="B139" s="327">
        <v>3</v>
      </c>
      <c r="C139" s="327">
        <v>5</v>
      </c>
      <c r="D139" s="327">
        <v>2</v>
      </c>
      <c r="E139" s="327">
        <v>3</v>
      </c>
      <c r="F139" s="327">
        <v>2</v>
      </c>
      <c r="G139" s="327">
        <v>1</v>
      </c>
      <c r="H139" s="327">
        <v>364</v>
      </c>
      <c r="I139" s="326" t="s">
        <v>281</v>
      </c>
      <c r="J139" s="327" t="s">
        <v>227</v>
      </c>
      <c r="K139" s="327" t="s">
        <v>329</v>
      </c>
      <c r="L139" s="327" t="s">
        <v>545</v>
      </c>
      <c r="M139" s="327" t="s">
        <v>545</v>
      </c>
      <c r="N139" s="328">
        <v>23805758</v>
      </c>
      <c r="O139" s="328">
        <v>8872608.3399999999</v>
      </c>
      <c r="P139" s="328">
        <v>8872608.3399999999</v>
      </c>
    </row>
    <row r="140" spans="2:16">
      <c r="B140" s="292"/>
      <c r="C140" s="293"/>
      <c r="D140" s="293"/>
      <c r="E140" s="293"/>
      <c r="F140" s="293"/>
      <c r="G140" s="293"/>
      <c r="H140" s="293"/>
      <c r="I140" s="293"/>
      <c r="J140" s="293"/>
      <c r="K140" s="293"/>
      <c r="L140" s="293"/>
      <c r="M140" s="293"/>
      <c r="N140" s="293"/>
      <c r="O140" s="293"/>
      <c r="P140" s="294"/>
    </row>
    <row r="141" spans="2:16" ht="19.5" customHeight="1">
      <c r="B141" s="546" t="s">
        <v>359</v>
      </c>
      <c r="C141" s="547"/>
      <c r="D141" s="547"/>
      <c r="E141" s="547"/>
      <c r="F141" s="547"/>
      <c r="G141" s="547"/>
      <c r="H141" s="547"/>
      <c r="I141" s="547"/>
      <c r="J141" s="547"/>
      <c r="K141" s="547"/>
      <c r="L141" s="547"/>
      <c r="M141" s="547"/>
      <c r="N141" s="547"/>
      <c r="O141" s="547"/>
      <c r="P141" s="548"/>
    </row>
    <row r="142" spans="2:16" ht="36.75" customHeight="1">
      <c r="B142" s="534" t="s">
        <v>520</v>
      </c>
      <c r="C142" s="535"/>
      <c r="D142" s="535"/>
      <c r="E142" s="535"/>
      <c r="F142" s="535"/>
      <c r="G142" s="535"/>
      <c r="H142" s="535"/>
      <c r="I142" s="535"/>
      <c r="J142" s="535"/>
      <c r="K142" s="535"/>
      <c r="L142" s="535"/>
      <c r="M142" s="535"/>
      <c r="N142" s="535"/>
      <c r="O142" s="535"/>
      <c r="P142" s="536"/>
    </row>
    <row r="143" spans="2:16">
      <c r="B143" s="292"/>
      <c r="C143" s="293"/>
      <c r="D143" s="293"/>
      <c r="E143" s="293"/>
      <c r="F143" s="293"/>
      <c r="G143" s="293"/>
      <c r="H143" s="293"/>
      <c r="I143" s="293"/>
      <c r="J143" s="293"/>
      <c r="K143" s="293"/>
      <c r="L143" s="293"/>
      <c r="M143" s="293"/>
      <c r="N143" s="293"/>
      <c r="O143" s="293"/>
      <c r="P143" s="294"/>
    </row>
    <row r="144" spans="2:16" ht="25.2">
      <c r="B144" s="327">
        <v>3</v>
      </c>
      <c r="C144" s="327">
        <v>4</v>
      </c>
      <c r="D144" s="327">
        <v>2</v>
      </c>
      <c r="E144" s="327">
        <v>3</v>
      </c>
      <c r="F144" s="327">
        <v>7</v>
      </c>
      <c r="G144" s="327">
        <v>1</v>
      </c>
      <c r="H144" s="327">
        <v>372</v>
      </c>
      <c r="I144" s="326" t="s">
        <v>283</v>
      </c>
      <c r="J144" s="327" t="s">
        <v>284</v>
      </c>
      <c r="K144" s="327" t="s">
        <v>330</v>
      </c>
      <c r="L144" s="327" t="s">
        <v>546</v>
      </c>
      <c r="M144" s="327" t="s">
        <v>546</v>
      </c>
      <c r="N144" s="328">
        <v>4580474</v>
      </c>
      <c r="O144" s="404">
        <v>492490</v>
      </c>
      <c r="P144" s="404">
        <v>492490</v>
      </c>
    </row>
    <row r="145" spans="2:16">
      <c r="B145" s="292"/>
      <c r="C145" s="293"/>
      <c r="D145" s="293"/>
      <c r="E145" s="293"/>
      <c r="F145" s="293"/>
      <c r="G145" s="293"/>
      <c r="H145" s="293"/>
      <c r="I145" s="293"/>
      <c r="J145" s="293"/>
      <c r="K145" s="293"/>
      <c r="L145" s="293"/>
      <c r="M145" s="293"/>
      <c r="N145" s="293"/>
      <c r="O145" s="293"/>
      <c r="P145" s="294"/>
    </row>
    <row r="146" spans="2:16" ht="33" customHeight="1">
      <c r="B146" s="549" t="s">
        <v>360</v>
      </c>
      <c r="C146" s="550"/>
      <c r="D146" s="550"/>
      <c r="E146" s="550"/>
      <c r="F146" s="550"/>
      <c r="G146" s="550"/>
      <c r="H146" s="550"/>
      <c r="I146" s="550"/>
      <c r="J146" s="550"/>
      <c r="K146" s="550"/>
      <c r="L146" s="550"/>
      <c r="M146" s="550"/>
      <c r="N146" s="550"/>
      <c r="O146" s="550"/>
      <c r="P146" s="551"/>
    </row>
    <row r="147" spans="2:16" ht="32.25" customHeight="1">
      <c r="B147" s="537" t="s">
        <v>547</v>
      </c>
      <c r="C147" s="538"/>
      <c r="D147" s="538"/>
      <c r="E147" s="538"/>
      <c r="F147" s="538"/>
      <c r="G147" s="538"/>
      <c r="H147" s="538"/>
      <c r="I147" s="538"/>
      <c r="J147" s="538"/>
      <c r="K147" s="538"/>
      <c r="L147" s="538"/>
      <c r="M147" s="538"/>
      <c r="N147" s="538"/>
      <c r="O147" s="538"/>
      <c r="P147" s="539"/>
    </row>
    <row r="148" spans="2:16" ht="26.25" customHeight="1">
      <c r="B148" s="327">
        <v>3</v>
      </c>
      <c r="C148" s="327">
        <v>4</v>
      </c>
      <c r="D148" s="327">
        <v>2</v>
      </c>
      <c r="E148" s="327">
        <v>3</v>
      </c>
      <c r="F148" s="327">
        <v>7</v>
      </c>
      <c r="G148" s="327">
        <v>1</v>
      </c>
      <c r="H148" s="327">
        <v>373</v>
      </c>
      <c r="I148" s="324" t="s">
        <v>285</v>
      </c>
      <c r="J148" s="327" t="s">
        <v>227</v>
      </c>
      <c r="K148" s="327" t="s">
        <v>331</v>
      </c>
      <c r="L148" s="327" t="s">
        <v>529</v>
      </c>
      <c r="M148" s="327" t="s">
        <v>324</v>
      </c>
      <c r="N148" s="328">
        <v>2752010</v>
      </c>
      <c r="O148" s="328">
        <v>509600</v>
      </c>
      <c r="P148" s="328">
        <v>509600</v>
      </c>
    </row>
    <row r="149" spans="2:16">
      <c r="B149" s="292"/>
      <c r="C149" s="293"/>
      <c r="D149" s="293"/>
      <c r="E149" s="293"/>
      <c r="F149" s="293"/>
      <c r="G149" s="293"/>
      <c r="H149" s="293"/>
      <c r="I149" s="293"/>
      <c r="J149" s="293"/>
      <c r="K149" s="293"/>
      <c r="L149" s="293"/>
      <c r="M149" s="293"/>
      <c r="N149" s="293"/>
      <c r="O149" s="293"/>
      <c r="P149" s="294"/>
    </row>
    <row r="150" spans="2:16" ht="35.25" customHeight="1">
      <c r="B150" s="534" t="s">
        <v>361</v>
      </c>
      <c r="C150" s="535"/>
      <c r="D150" s="535"/>
      <c r="E150" s="535"/>
      <c r="F150" s="535"/>
      <c r="G150" s="535"/>
      <c r="H150" s="535"/>
      <c r="I150" s="535"/>
      <c r="J150" s="535"/>
      <c r="K150" s="535"/>
      <c r="L150" s="535"/>
      <c r="M150" s="535"/>
      <c r="N150" s="535"/>
      <c r="O150" s="535"/>
      <c r="P150" s="536"/>
    </row>
    <row r="151" spans="2:16" ht="178.5" customHeight="1">
      <c r="B151" s="537" t="s">
        <v>548</v>
      </c>
      <c r="C151" s="538"/>
      <c r="D151" s="538"/>
      <c r="E151" s="538"/>
      <c r="F151" s="538"/>
      <c r="G151" s="538"/>
      <c r="H151" s="538"/>
      <c r="I151" s="538"/>
      <c r="J151" s="538"/>
      <c r="K151" s="538"/>
      <c r="L151" s="538"/>
      <c r="M151" s="538"/>
      <c r="N151" s="538"/>
      <c r="O151" s="538"/>
      <c r="P151" s="539"/>
    </row>
    <row r="152" spans="2:16" hidden="1">
      <c r="B152" s="540"/>
      <c r="C152" s="541"/>
      <c r="D152" s="541"/>
      <c r="E152" s="541"/>
      <c r="F152" s="541"/>
      <c r="G152" s="541"/>
      <c r="H152" s="541"/>
      <c r="I152" s="541"/>
      <c r="J152" s="541"/>
      <c r="K152" s="541"/>
      <c r="L152" s="541"/>
      <c r="M152" s="541"/>
      <c r="N152" s="541"/>
      <c r="O152" s="541"/>
      <c r="P152" s="542"/>
    </row>
    <row r="153" spans="2:16" ht="21" customHeight="1">
      <c r="B153" s="327">
        <v>3</v>
      </c>
      <c r="C153" s="327">
        <v>4</v>
      </c>
      <c r="D153" s="327">
        <v>2</v>
      </c>
      <c r="E153" s="327">
        <v>3</v>
      </c>
      <c r="F153" s="327">
        <v>7</v>
      </c>
      <c r="G153" s="327">
        <v>1</v>
      </c>
      <c r="H153" s="327">
        <v>374</v>
      </c>
      <c r="I153" s="324" t="s">
        <v>288</v>
      </c>
      <c r="J153" s="327" t="s">
        <v>216</v>
      </c>
      <c r="K153" s="327" t="s">
        <v>327</v>
      </c>
      <c r="L153" s="327" t="s">
        <v>306</v>
      </c>
      <c r="M153" s="327" t="s">
        <v>306</v>
      </c>
      <c r="N153" s="328">
        <v>2000000</v>
      </c>
      <c r="O153" s="328">
        <v>0</v>
      </c>
      <c r="P153" s="328">
        <v>0</v>
      </c>
    </row>
    <row r="154" spans="2:16" ht="21.75" customHeight="1">
      <c r="B154" s="543" t="s">
        <v>362</v>
      </c>
      <c r="C154" s="544"/>
      <c r="D154" s="544"/>
      <c r="E154" s="544"/>
      <c r="F154" s="544"/>
      <c r="G154" s="544"/>
      <c r="H154" s="544"/>
      <c r="I154" s="544"/>
      <c r="J154" s="544"/>
      <c r="K154" s="544"/>
      <c r="L154" s="544"/>
      <c r="M154" s="544"/>
      <c r="N154" s="544"/>
      <c r="O154" s="544"/>
      <c r="P154" s="545"/>
    </row>
    <row r="155" spans="2:16" ht="50.25" customHeight="1">
      <c r="B155" s="537" t="s">
        <v>525</v>
      </c>
      <c r="C155" s="538"/>
      <c r="D155" s="538"/>
      <c r="E155" s="538"/>
      <c r="F155" s="538"/>
      <c r="G155" s="538"/>
      <c r="H155" s="538"/>
      <c r="I155" s="538"/>
      <c r="J155" s="538"/>
      <c r="K155" s="538"/>
      <c r="L155" s="538"/>
      <c r="M155" s="538"/>
      <c r="N155" s="538"/>
      <c r="O155" s="538"/>
      <c r="P155" s="539"/>
    </row>
    <row r="156" spans="2:16" ht="30" customHeight="1">
      <c r="B156" s="327">
        <v>3</v>
      </c>
      <c r="C156" s="327">
        <v>4</v>
      </c>
      <c r="D156" s="327">
        <v>3</v>
      </c>
      <c r="E156" s="327">
        <v>3</v>
      </c>
      <c r="F156" s="327">
        <v>7</v>
      </c>
      <c r="G156" s="327">
        <v>1</v>
      </c>
      <c r="H156" s="327">
        <v>375</v>
      </c>
      <c r="I156" s="324" t="s">
        <v>289</v>
      </c>
      <c r="J156" s="327" t="s">
        <v>290</v>
      </c>
      <c r="K156" s="327" t="s">
        <v>300</v>
      </c>
      <c r="L156" s="327" t="s">
        <v>306</v>
      </c>
      <c r="M156" s="327" t="s">
        <v>306</v>
      </c>
      <c r="N156" s="328">
        <v>1900000</v>
      </c>
      <c r="O156" s="328">
        <v>0</v>
      </c>
      <c r="P156" s="328">
        <v>0</v>
      </c>
    </row>
    <row r="157" spans="2:16" ht="21" customHeight="1">
      <c r="B157" s="552" t="s">
        <v>363</v>
      </c>
      <c r="C157" s="553"/>
      <c r="D157" s="553"/>
      <c r="E157" s="553"/>
      <c r="F157" s="553"/>
      <c r="G157" s="553"/>
      <c r="H157" s="553"/>
      <c r="I157" s="553"/>
      <c r="J157" s="553"/>
      <c r="K157" s="553"/>
      <c r="L157" s="553"/>
      <c r="M157" s="553"/>
      <c r="N157" s="553"/>
      <c r="O157" s="553"/>
      <c r="P157" s="554"/>
    </row>
    <row r="158" spans="2:16" ht="40.5" customHeight="1">
      <c r="B158" s="537" t="s">
        <v>526</v>
      </c>
      <c r="C158" s="538"/>
      <c r="D158" s="538"/>
      <c r="E158" s="538"/>
      <c r="F158" s="538"/>
      <c r="G158" s="538"/>
      <c r="H158" s="538"/>
      <c r="I158" s="538"/>
      <c r="J158" s="538"/>
      <c r="K158" s="538"/>
      <c r="L158" s="538"/>
      <c r="M158" s="538"/>
      <c r="N158" s="538"/>
      <c r="O158" s="538"/>
      <c r="P158" s="539"/>
    </row>
    <row r="159" spans="2:16" ht="33.75" customHeight="1">
      <c r="B159" s="327" t="s">
        <v>291</v>
      </c>
      <c r="C159" s="327">
        <v>6</v>
      </c>
      <c r="D159" s="327">
        <v>2</v>
      </c>
      <c r="E159" s="327">
        <v>2</v>
      </c>
      <c r="F159" s="327">
        <v>6</v>
      </c>
      <c r="G159" s="327">
        <v>5</v>
      </c>
      <c r="H159" s="327">
        <v>475</v>
      </c>
      <c r="I159" s="324" t="s">
        <v>226</v>
      </c>
      <c r="J159" s="327" t="s">
        <v>227</v>
      </c>
      <c r="K159" s="328">
        <v>200000</v>
      </c>
      <c r="L159" s="327" t="s">
        <v>549</v>
      </c>
      <c r="M159" s="327" t="s">
        <v>549</v>
      </c>
      <c r="N159" s="328">
        <v>8013290</v>
      </c>
      <c r="O159" s="328">
        <v>7963209.3300000001</v>
      </c>
      <c r="P159" s="328">
        <v>7963209.3300000001</v>
      </c>
    </row>
    <row r="160" spans="2:16">
      <c r="B160" s="292"/>
      <c r="C160" s="293"/>
      <c r="D160" s="293"/>
      <c r="E160" s="293"/>
      <c r="F160" s="293"/>
      <c r="G160" s="293"/>
      <c r="H160" s="293"/>
      <c r="I160" s="293"/>
      <c r="J160" s="293"/>
      <c r="K160" s="293"/>
      <c r="L160" s="293"/>
      <c r="M160" s="293"/>
      <c r="N160" s="293"/>
      <c r="O160" s="293"/>
      <c r="P160" s="294"/>
    </row>
    <row r="161" spans="2:16">
      <c r="B161" s="534" t="s">
        <v>364</v>
      </c>
      <c r="C161" s="535"/>
      <c r="D161" s="535"/>
      <c r="E161" s="535"/>
      <c r="F161" s="535"/>
      <c r="G161" s="535"/>
      <c r="H161" s="535"/>
      <c r="I161" s="535"/>
      <c r="J161" s="535"/>
      <c r="K161" s="535"/>
      <c r="L161" s="535"/>
      <c r="M161" s="535"/>
      <c r="N161" s="535"/>
      <c r="O161" s="535"/>
      <c r="P161" s="536"/>
    </row>
    <row r="162" spans="2:16" ht="30" customHeight="1">
      <c r="B162" s="537" t="s">
        <v>527</v>
      </c>
      <c r="C162" s="538"/>
      <c r="D162" s="538"/>
      <c r="E162" s="538"/>
      <c r="F162" s="538"/>
      <c r="G162" s="538"/>
      <c r="H162" s="538"/>
      <c r="I162" s="538"/>
      <c r="J162" s="538"/>
      <c r="K162" s="538"/>
      <c r="L162" s="538"/>
      <c r="M162" s="538"/>
      <c r="N162" s="538"/>
      <c r="O162" s="538"/>
      <c r="P162" s="539"/>
    </row>
    <row r="163" spans="2:16" ht="0.75" customHeight="1"/>
    <row r="165" spans="2:16">
      <c r="N165" s="442"/>
      <c r="O165" s="442"/>
      <c r="P165" s="442"/>
    </row>
  </sheetData>
  <mergeCells count="87">
    <mergeCell ref="B162:P162"/>
    <mergeCell ref="B158:P158"/>
    <mergeCell ref="B1:P1"/>
    <mergeCell ref="B4:P4"/>
    <mergeCell ref="B5:B6"/>
    <mergeCell ref="C5:C6"/>
    <mergeCell ref="D5:D6"/>
    <mergeCell ref="E5:E6"/>
    <mergeCell ref="F5:F6"/>
    <mergeCell ref="G5:G6"/>
    <mergeCell ref="H5:H6"/>
    <mergeCell ref="I5:I6"/>
    <mergeCell ref="B42:P42"/>
    <mergeCell ref="B3:P3"/>
    <mergeCell ref="B35:P35"/>
    <mergeCell ref="B39:P39"/>
    <mergeCell ref="J5:J6"/>
    <mergeCell ref="K5:M5"/>
    <mergeCell ref="N5:P5"/>
    <mergeCell ref="B8:P8"/>
    <mergeCell ref="B9:P9"/>
    <mergeCell ref="B30:P31"/>
    <mergeCell ref="B11:P11"/>
    <mergeCell ref="B12:P16"/>
    <mergeCell ref="B17:P17"/>
    <mergeCell ref="B23:P23"/>
    <mergeCell ref="B25:P25"/>
    <mergeCell ref="B29:P29"/>
    <mergeCell ref="B19:P19"/>
    <mergeCell ref="B20:P20"/>
    <mergeCell ref="B34:P34"/>
    <mergeCell ref="B38:P38"/>
    <mergeCell ref="B40:P40"/>
    <mergeCell ref="B43:P43"/>
    <mergeCell ref="B47:P47"/>
    <mergeCell ref="B48:P48"/>
    <mergeCell ref="B52:P52"/>
    <mergeCell ref="B53:P53"/>
    <mergeCell ref="B57:P57"/>
    <mergeCell ref="B58:P58"/>
    <mergeCell ref="B62:P62"/>
    <mergeCell ref="B63:P63"/>
    <mergeCell ref="B67:P67"/>
    <mergeCell ref="B68:P68"/>
    <mergeCell ref="B72:P72"/>
    <mergeCell ref="B73:P73"/>
    <mergeCell ref="B77:P77"/>
    <mergeCell ref="B78:P78"/>
    <mergeCell ref="B82:P82"/>
    <mergeCell ref="B83:P83"/>
    <mergeCell ref="B86:P86"/>
    <mergeCell ref="B87:P87"/>
    <mergeCell ref="B91:P91"/>
    <mergeCell ref="B92:P93"/>
    <mergeCell ref="B96:P96"/>
    <mergeCell ref="B97:P97"/>
    <mergeCell ref="B99:P99"/>
    <mergeCell ref="B100:P100"/>
    <mergeCell ref="B102:P102"/>
    <mergeCell ref="B103:P103"/>
    <mergeCell ref="B106:P106"/>
    <mergeCell ref="B107:P107"/>
    <mergeCell ref="B111:P111"/>
    <mergeCell ref="B115:P115"/>
    <mergeCell ref="B116:P116"/>
    <mergeCell ref="B112:P112"/>
    <mergeCell ref="B120:P120"/>
    <mergeCell ref="B121:P121"/>
    <mergeCell ref="B125:P125"/>
    <mergeCell ref="B127:P127"/>
    <mergeCell ref="B130:P130"/>
    <mergeCell ref="B131:P131"/>
    <mergeCell ref="B133:P133"/>
    <mergeCell ref="B134:P134"/>
    <mergeCell ref="B137:P137"/>
    <mergeCell ref="B138:P138"/>
    <mergeCell ref="B141:P141"/>
    <mergeCell ref="B142:P142"/>
    <mergeCell ref="B146:P146"/>
    <mergeCell ref="B155:P155"/>
    <mergeCell ref="B157:P157"/>
    <mergeCell ref="B161:P161"/>
    <mergeCell ref="B147:P147"/>
    <mergeCell ref="B150:P150"/>
    <mergeCell ref="B151:P151"/>
    <mergeCell ref="B152:P152"/>
    <mergeCell ref="B154:P154"/>
  </mergeCells>
  <printOptions horizontalCentered="1"/>
  <pageMargins left="0.39370078740157483" right="0.39370078740157483" top="1.3779527559055118" bottom="0.47244094488188981" header="0.39370078740157483" footer="0.19685039370078741"/>
  <pageSetup scale="60" orientation="landscape" r:id="rId1"/>
  <headerFooter scaleWithDoc="0">
    <oddHeader>&amp;C&amp;G</oddHeader>
    <oddFooter>&amp;C&amp;G</oddFooter>
  </headerFooter>
  <rowBreaks count="11" manualBreakCount="11">
    <brk id="17" max="17" man="1"/>
    <brk id="25" max="17" man="1"/>
    <brk id="31" max="17" man="1"/>
    <brk id="40" max="17" man="1"/>
    <brk id="54" max="17" man="1"/>
    <brk id="79" max="17" man="1"/>
    <brk id="88" max="17" man="1"/>
    <brk id="94" max="17" man="1"/>
    <brk id="112" max="17" man="1"/>
    <brk id="134" max="17" man="1"/>
    <brk id="152" max="17"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25</vt:i4>
      </vt:variant>
    </vt:vector>
  </HeadingPairs>
  <TitlesOfParts>
    <vt:vector size="47" baseType="lpstr">
      <vt:lpstr>Caratula</vt:lpstr>
      <vt:lpstr>ECG-1</vt:lpstr>
      <vt:lpstr>ECG-2</vt:lpstr>
      <vt:lpstr>EPC</vt:lpstr>
      <vt:lpstr>APP-1</vt:lpstr>
      <vt:lpstr>APP-2</vt:lpstr>
      <vt:lpstr>APP-3</vt:lpstr>
      <vt:lpstr>APP-4</vt:lpstr>
      <vt:lpstr>AR</vt:lpstr>
      <vt:lpstr>RCR</vt:lpstr>
      <vt:lpstr>PPI</vt:lpstr>
      <vt:lpstr>IAPP</vt:lpstr>
      <vt:lpstr>EAP</vt:lpstr>
      <vt:lpstr>ADS-1</vt:lpstr>
      <vt:lpstr>ADS-2</vt:lpstr>
      <vt:lpstr>SAP</vt:lpstr>
      <vt:lpstr>FIC</vt:lpstr>
      <vt:lpstr>AUR</vt:lpstr>
      <vt:lpstr>PPD</vt:lpstr>
      <vt:lpstr>APR-1</vt:lpstr>
      <vt:lpstr>APR-2</vt:lpstr>
      <vt:lpstr>Formato 6d</vt:lpstr>
      <vt:lpstr>EPC!_Toc256789589</vt:lpstr>
      <vt:lpstr>'APP-2'!Área_de_impresión</vt:lpstr>
      <vt:lpstr>'APP-3'!Área_de_impresión</vt:lpstr>
      <vt:lpstr>AR!Área_de_impresión</vt:lpstr>
      <vt:lpstr>IAPP!Área_de_impresión</vt:lpstr>
      <vt:lpstr>SAP!Área_de_impresión</vt:lpstr>
      <vt:lpstr>'ADS-1'!Títulos_a_imprimir</vt:lpstr>
      <vt:lpstr>'ADS-2'!Títulos_a_imprimir</vt:lpstr>
      <vt:lpstr>'APP-1'!Títulos_a_imprimir</vt:lpstr>
      <vt:lpstr>'APP-2'!Títulos_a_imprimir</vt:lpstr>
      <vt:lpstr>'APP-3'!Títulos_a_imprimir</vt:lpstr>
      <vt:lpstr>'APP-4'!Títulos_a_imprimir</vt:lpstr>
      <vt:lpstr>'APR-1'!Títulos_a_imprimir</vt:lpstr>
      <vt:lpstr>'APR-2'!Títulos_a_imprimir</vt:lpstr>
      <vt:lpstr>AR!Títulos_a_imprimir</vt:lpstr>
      <vt:lpstr>AUR!Títulos_a_imprimir</vt:lpstr>
      <vt:lpstr>EAP!Títulos_a_imprimir</vt:lpstr>
      <vt:lpstr>'ECG-1'!Títulos_a_imprimir</vt:lpstr>
      <vt:lpstr>'ECG-2'!Títulos_a_imprimir</vt:lpstr>
      <vt:lpstr>EPC!Títulos_a_imprimir</vt:lpstr>
      <vt:lpstr>FIC!Títulos_a_imprimir</vt:lpstr>
      <vt:lpstr>IAPP!Títulos_a_imprimir</vt:lpstr>
      <vt:lpstr>PPD!Títulos_a_imprimir</vt:lpstr>
      <vt:lpstr>RCR!Títulos_a_imprimir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PATY</cp:lastModifiedBy>
  <cp:lastPrinted>2018-08-03T18:00:54Z</cp:lastPrinted>
  <dcterms:created xsi:type="dcterms:W3CDTF">2007-06-29T21:15:18Z</dcterms:created>
  <dcterms:modified xsi:type="dcterms:W3CDTF">2018-08-28T17:30:27Z</dcterms:modified>
</cp:coreProperties>
</file>